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7.xml" ContentType="application/vnd.openxmlformats-officedocument.spreadsheetml.table+xml"/>
  <Override PartName="/xl/tables/table16.xml" ContentType="application/vnd.openxmlformats-officedocument.spreadsheetml.table+xml"/>
  <Override PartName="/xl/tables/table15.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14.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GRALI\R\NHS-Dental-Statistics-for-England\outputs\"/>
    </mc:Choice>
  </mc:AlternateContent>
  <xr:revisionPtr revIDLastSave="0" documentId="13_ncr:1_{1E720A9A-8AD3-4E45-A649-64B4D5AB24B5}" xr6:coauthVersionLast="47" xr6:coauthVersionMax="47" xr10:uidLastSave="{00000000-0000-0000-0000-000000000000}"/>
  <bookViews>
    <workbookView xWindow="-108" yWindow="-108" windowWidth="23256" windowHeight="14016" xr2:uid="{00000000-000D-0000-FFFF-FFFF00000000}"/>
  </bookViews>
  <sheets>
    <sheet name="Cover_sheet" sheetId="1" r:id="rId1"/>
    <sheet name="Metadata" sheetId="2" r:id="rId2"/>
    <sheet name="Table_1a_i" sheetId="3" r:id="rId3"/>
    <sheet name="Table_1a_ii" sheetId="4" r:id="rId4"/>
    <sheet name="Table_1b_i" sheetId="5" r:id="rId5"/>
    <sheet name="Table_1b_ii" sheetId="6" r:id="rId6"/>
    <sheet name="Table_1c" sheetId="7" r:id="rId7"/>
    <sheet name="Table_1d" sheetId="8" r:id="rId8"/>
    <sheet name="Table_1e_i" sheetId="9" r:id="rId9"/>
    <sheet name="Table_1e_ii" sheetId="10" r:id="rId10"/>
    <sheet name="Table_1f" sheetId="11" r:id="rId11"/>
    <sheet name="Table_1g_i" sheetId="12" r:id="rId12"/>
    <sheet name="Table_1g_ii" sheetId="13" r:id="rId13"/>
    <sheet name="Table_2a_i" sheetId="14" r:id="rId14"/>
    <sheet name="Table_2a_ii" sheetId="15" r:id="rId15"/>
    <sheet name="Table_2b_i" sheetId="16" r:id="rId16"/>
    <sheet name="Table_2b_ii" sheetId="17" r:id="rId17"/>
    <sheet name="Table_2c" sheetId="18" r:id="rId18"/>
    <sheet name="Table_2d" sheetId="19" r:id="rId19"/>
    <sheet name="Table_2e_i" sheetId="20" r:id="rId20"/>
    <sheet name="Table_2e_ii" sheetId="21" r:id="rId21"/>
    <sheet name="Table_2g_i" sheetId="22" r:id="rId22"/>
    <sheet name="Table_2g_ii" sheetId="23" r:id="rId23"/>
    <sheet name="Table_3a" sheetId="24" r:id="rId24"/>
    <sheet name="Table_4a" sheetId="25" r:id="rId25"/>
    <sheet name="Table_4b" sheetId="26" r:id="rId26"/>
    <sheet name="Table_4c" sheetId="27" r:id="rId27"/>
    <sheet name="Table_4d" sheetId="28" r:id="rId28"/>
    <sheet name="Table_5a" sheetId="29" r:id="rId29"/>
    <sheet name="Table_5b" sheetId="30" r:id="rId30"/>
    <sheet name="Table_5c" sheetId="31" r:id="rId31"/>
    <sheet name="Table_5d" sheetId="32" r:id="rId32"/>
    <sheet name="Table_6a" sheetId="33" r:id="rId33"/>
    <sheet name="Table_6b" sheetId="34" r:id="rId34"/>
    <sheet name="Table_6c" sheetId="35"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 i="1" l="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<sst xmlns="http://schemas.openxmlformats.org/spreadsheetml/2006/main" count="3806" uniqueCount="252">
  <si>
    <t>Metadata - a list of the fields in these tables and their descriptions</t>
  </si>
  <si>
    <t>Field</t>
  </si>
  <si>
    <t>Description</t>
  </si>
  <si>
    <t>Financial year</t>
  </si>
  <si>
    <t>The financial year to which the data belongs. For example, 2024/2025. Data from previous financial years may have been affected by the COVID-19 pandemic. You can find more information on this in the background and methodology document.</t>
  </si>
  <si>
    <t>Financial quarter</t>
  </si>
  <si>
    <t>The financial quarter to which the data belongs. For example, 2024/2025 Q1.</t>
  </si>
  <si>
    <t>Treatment band</t>
  </si>
  <si>
    <t>NHS dental activity is broken down into treatment bands based on how complex the treatment is. For example, a dental crown is a band 3 treatment. For activity with a date of acceptance from November 2022 onwards, band 2 treatments are further broken down into sub-bands 2a, 2b, and 2c.</t>
  </si>
  <si>
    <t>Course of treatment (COT)</t>
  </si>
  <si>
    <t>A COT is a course of treatment, usually begun after a dentist examines a patient and agrees treatment is required. COTs have been calculated by counting the number of valid FP17 claim forms. COT counts in this publication exclude orthodontic activity unless specified.</t>
  </si>
  <si>
    <t>Unit of dental activity (UDA)</t>
  </si>
  <si>
    <t>A UDA is a unit of dental activity, which a dental contract can be awarded after submitting a valid FP17 form. A general dental COT can receive a set number of UDAs based on treatment band. For example, a COT of band 2a will generally be awarded 3 UDA. Late submissions may have the UDA they receive reduced to 0.</t>
  </si>
  <si>
    <t>Unit of orthodontic activity (UOA)</t>
  </si>
  <si>
    <t>A UOA is a unit of orthodontic activity, which a dental contract can receive after submitting a valid FP17 form. How many UOAs are awarded depends on a patient's age on the date of assessment. For example, an orthodontic COT for "assessment and appliance fitted" for a patient aged under 10 will generally be awarded 4 UOA.</t>
  </si>
  <si>
    <t>Patient type</t>
  </si>
  <si>
    <t>The patient type column groups patients according to whether they are a child, an exempt adult, or a non-exempt adult.</t>
  </si>
  <si>
    <t>Exemption type</t>
  </si>
  <si>
    <t>Exemption type is the exemption group of the patient. Adults undergoing NHS dental activity normally pay a set amount of money towards treatment, unless they have a valid exemption. Children aged under 18 at the start of treatment, or under 19 and in full-time education, do not pay for treatment. More information on patient charges and exemptions can by found in the background and methodology document.</t>
  </si>
  <si>
    <t>Adult patients seen</t>
  </si>
  <si>
    <t>A count of patients aged 18 or over seen by an NHS dentist in the 24 months up to the end of the specified period.</t>
  </si>
  <si>
    <t>Child patients seen</t>
  </si>
  <si>
    <t>A count of patients aged 17 or under seen by an NHS dentist in the 12 months up to the end of the specified period.</t>
  </si>
  <si>
    <t>Age group</t>
  </si>
  <si>
    <t>The age group which the data has been aggregated up to, where age is the age of a patient at the date of acceptance for treatment. For example, age group 18-64 includes all patients aged 18 to 64.</t>
  </si>
  <si>
    <t>Date</t>
  </si>
  <si>
    <t>The date of the specified period.</t>
  </si>
  <si>
    <t>Mid-year England population estimate</t>
  </si>
  <si>
    <t>The population estimate for the corresponding mid-year population year. National mid-year population estimates have been taken from the latest ONS population estimates at time of publication. The estimates are available from: https://www.ons.gov.uk/peoplepopulationandcommunity/populationandmigration/populationestimates/datasets/estimatesofthepopulationforenglandandwales</t>
  </si>
  <si>
    <t>Mid-year population year</t>
  </si>
  <si>
    <t>The year in which the Office for National Statistics (ONS) mid-year population estimates were taken, required due to the presentation of this data in financial year format.</t>
  </si>
  <si>
    <t>Clinical treatment</t>
  </si>
  <si>
    <t>The clinical treatment listed on the FP17 form. For example, scale and polish.</t>
  </si>
  <si>
    <t>Patient charge revenue (GBP)</t>
  </si>
  <si>
    <t>Adults undergoing NHS dental activity normally pay a set amount of money towards treatment, unless they have a valid exemption. The cost depends on what treatment is needed. Patient charge revenue is measured in GBP and is the total of the patient charges received for treatment over the specified period.</t>
  </si>
  <si>
    <t>Cost of treatment delivered to exempt patient groups</t>
  </si>
  <si>
    <t>The cost of treatment in this table is an estimated total of how much patients with an exemption would have paid if they were not exempt. This cost has not actually been collected from patients.</t>
  </si>
  <si>
    <t>DCP status</t>
  </si>
  <si>
    <t>Dental Care Professionals (DCPs) are non-dentist roles and were previously only permitted to assist in providing treatment. Changes were made in 2025 to the General Dental Council (GDC) scope of practice. These changes mean some dental hygienists and dental therapists can now lead on selected dental activities. The DCP status in this data can be DCP-led, DCP-assisted, or Non-DCP led and not DCP assisted</t>
  </si>
  <si>
    <t>DCP type</t>
  </si>
  <si>
    <t>The DCP type is the role of a DCP, such as dental hygienist or dental therapist. Other DCP roles have not been grouped in these tables as 'Other'.</t>
  </si>
  <si>
    <t>Table_1a_i: Count of courses of treatment by treatment band and financial year, England 2019/20 to 2024/25</t>
  </si>
  <si>
    <t>Notes</t>
  </si>
  <si>
    <t>1. Field definitions can be found on the 'Metadata' tab.</t>
  </si>
  <si>
    <t>2. Some cells in this table are empty because band 2 sub-bands were not used until 2022/2023.</t>
  </si>
  <si>
    <t>3. Band 2 sub-bands were introduced in November 2022. Due to the length of time some treatments may take, it is possible for data prior to the introduction of sub-bands to still occur past this point.</t>
  </si>
  <si>
    <t>Band 1</t>
  </si>
  <si>
    <t>Band 2</t>
  </si>
  <si>
    <t>Band 2a</t>
  </si>
  <si>
    <t>Band 2b</t>
  </si>
  <si>
    <t>Band 2c</t>
  </si>
  <si>
    <t>Band 3</t>
  </si>
  <si>
    <t>Urgent</t>
  </si>
  <si>
    <t>Free</t>
  </si>
  <si>
    <t>Regulation 11 Replacement Appliance</t>
  </si>
  <si>
    <t>Total</t>
  </si>
  <si>
    <t>2024/2025</t>
  </si>
  <si>
    <t>2023/2024</t>
  </si>
  <si>
    <t>2022/2023</t>
  </si>
  <si>
    <t>2021/2022</t>
  </si>
  <si>
    <t>2020/2021</t>
  </si>
  <si>
    <t>2019/2020</t>
  </si>
  <si>
    <t>Table_1a_ii: Count of courses of treatment by treatment band and financial quarter, England 2019/20 to 2024/25</t>
  </si>
  <si>
    <t>2024/2025 Q1</t>
  </si>
  <si>
    <t>2024/2025 Q2</t>
  </si>
  <si>
    <t>2024/2025 Q3</t>
  </si>
  <si>
    <t>2024/2025 Q4</t>
  </si>
  <si>
    <t>2023/2024 Q1</t>
  </si>
  <si>
    <t>2023/2024 Q2</t>
  </si>
  <si>
    <t>2023/2024 Q3</t>
  </si>
  <si>
    <t>2023/2024 Q4</t>
  </si>
  <si>
    <t>2022/2023 Q1</t>
  </si>
  <si>
    <t>2022/2023 Q2</t>
  </si>
  <si>
    <t>2022/2023 Q3</t>
  </si>
  <si>
    <t>2022/2023 Q4</t>
  </si>
  <si>
    <t>2021/2022 Q1</t>
  </si>
  <si>
    <t>2021/2022 Q2</t>
  </si>
  <si>
    <t>2021/2022 Q3</t>
  </si>
  <si>
    <t>2021/2022 Q4</t>
  </si>
  <si>
    <t>2020/2021 Q1</t>
  </si>
  <si>
    <t>2020/2021 Q2</t>
  </si>
  <si>
    <t>2020/2021 Q3</t>
  </si>
  <si>
    <t>2020/2021 Q4</t>
  </si>
  <si>
    <t>2019/2020 Q1</t>
  </si>
  <si>
    <t>2019/2020 Q2</t>
  </si>
  <si>
    <t>2019/2020 Q3</t>
  </si>
  <si>
    <t>2019/2020 Q4</t>
  </si>
  <si>
    <t>Table_1b_i: Percentage of courses of treatment by treatment band and financial year, England 2019/20 to 2024/25</t>
  </si>
  <si>
    <t>Table_1b_ii: Percentage of courses of treatment by treatment band and financial quarter, England 2019/20 to 2024/25</t>
  </si>
  <si>
    <t>Table_1c: Courses of treatment by treatment band, patient type and financial year, England 2019/20 to 2024/25</t>
  </si>
  <si>
    <t>2. Some cells in this table are empty because data was not available for the time period. Band 2 sub-bands were introduced for treatment with a date of acceptance on or after 25 November 2022.</t>
  </si>
  <si>
    <t>3. Patient type can be exempt, non-exempt, or child. A child is classed as being aged 17 or under at the time that treatment starts. Exempt patients do not pay patient charges towards their treatment, but do not have an age exemption.</t>
  </si>
  <si>
    <t>Patient Type</t>
  </si>
  <si>
    <t>Child</t>
  </si>
  <si>
    <t>Exempt</t>
  </si>
  <si>
    <t>Non-Exempt</t>
  </si>
  <si>
    <t>Table_1d: Percentage of courses of treatment by treatment band, patient type and financial year, England 2019/20 to 2024/25</t>
  </si>
  <si>
    <t>Table 1e_i: Percentage of courses of treatment by patient type, treatment band and financial year, England 2019/20 to 2024/25</t>
  </si>
  <si>
    <t>Treatment_Band</t>
  </si>
  <si>
    <t>Table 1e_ii: Percentage of courses of treatment by patient type and financial year, England 2019/20 to 2024/25</t>
  </si>
  <si>
    <t>2. Patient type can be exempt, non-exempt, or child. A child is classed as being aged 17 or under at the time that treatment starts. Exempt patients do not pay patient charges towards their treatment, but do not have an age exemption.</t>
  </si>
  <si>
    <t>Table_1f: Courses of treatment by patient exemption type, treatment band, and financial year, England 2019/20 to 2024/25</t>
  </si>
  <si>
    <t>2. In exemption type, a child is classed as being aged 17 or under at the time that treatment starts. The paying adult category is included in this table for reference and contains adult patients who do not have a full or partial exemption from patient charges towards their treatment.</t>
  </si>
  <si>
    <t>3. Some cells in this table are empty because data was not available for the time period. Band 2 sub-bands were introduced for treatment with a date of acceptance on or after 25 November 2022.</t>
  </si>
  <si>
    <t>All</t>
  </si>
  <si>
    <t>Income Support</t>
  </si>
  <si>
    <t>Universal Credit</t>
  </si>
  <si>
    <t>Income-based Jobseeker's Allowance</t>
  </si>
  <si>
    <t>Income-related Employment and Support Allowance</t>
  </si>
  <si>
    <t>Aged 18 and in full-time education</t>
  </si>
  <si>
    <t>Expectant mother</t>
  </si>
  <si>
    <t>In prison or young offender institute</t>
  </si>
  <si>
    <t>HC2 certificate</t>
  </si>
  <si>
    <t>HC3 certificate</t>
  </si>
  <si>
    <t>NHS Tax Credit exemption certificate</t>
  </si>
  <si>
    <t>Mother of child born in the year before treatment started</t>
  </si>
  <si>
    <t>Paying adult</t>
  </si>
  <si>
    <t>Pension Credit Guarantee</t>
  </si>
  <si>
    <t>Dental Hygienist</t>
  </si>
  <si>
    <t>Dental Therapist</t>
  </si>
  <si>
    <t>None</t>
  </si>
  <si>
    <t>Other</t>
  </si>
  <si>
    <t>DCP-assisted</t>
  </si>
  <si>
    <t>DCP-led</t>
  </si>
  <si>
    <t>Non-DCP led and not DCP assisted</t>
  </si>
  <si>
    <t>Table_2a_i: Count of units of dental activity by treatment band and financial year, England 2019/20 to 2024/25</t>
  </si>
  <si>
    <t>Table_2a_ii: Count of units of dental activity by treatment band and financial quarter, England 2019/20 to 2024/25</t>
  </si>
  <si>
    <t>Table_2b_i: Percentage of units of dental activity by treatment band and financial year, England 2019/20 to 2024/25</t>
  </si>
  <si>
    <t>Table_2b_ii: Percentage of units of dental activity by treatment band and financial quarter, England 2019/20 to 2024/25</t>
  </si>
  <si>
    <t>Table_2c: Units of dental activity by treatment band, patient type and financial year, England 2019/20 to 2024/25</t>
  </si>
  <si>
    <t>Table 2d: Percentage of units of dental activity by treatment band, patient type and financial year, England 2019/20 to 2024/25</t>
  </si>
  <si>
    <t>Table 2e_i: Percentage of units of dental activity by patient type, treatment band and financial year, England 2019/20 to 2024/25</t>
  </si>
  <si>
    <t>Table 2e_ii: Percentage of units of dental activity by patient type and financial year, England 2019/20 to 2024/25</t>
  </si>
  <si>
    <t>Table_2g_i: Units of dental activity by Dental Care Professional type, treatment band, and financial year, England 2022/2023 to 2024/2025</t>
  </si>
  <si>
    <t>Financial Year</t>
  </si>
  <si>
    <t>Financial Quarter</t>
  </si>
  <si>
    <t>Table 3a: Units of orthodontic activity by financial year, England 2019/20 to 2024/25</t>
  </si>
  <si>
    <t>Units of Orthodontic Activity</t>
  </si>
  <si>
    <t>Table 4a: Number of adult patients seen in the 24 months prior to a specified date, England 2019/20 to 2024/25</t>
  </si>
  <si>
    <t>2. Patients seen includes orthodontists visits. It is not possible to determine which patients were seen for orthodontic visits.</t>
  </si>
  <si>
    <t>3. A patient's age is calculated as at the given date.</t>
  </si>
  <si>
    <t>18-64</t>
  </si>
  <si>
    <t>65-74</t>
  </si>
  <si>
    <t>75-84</t>
  </si>
  <si>
    <t>85+</t>
  </si>
  <si>
    <t>30 Jun 2025</t>
  </si>
  <si>
    <t>31 Mar 2025</t>
  </si>
  <si>
    <t>31 Dec 2024</t>
  </si>
  <si>
    <t>30 Sep 2024</t>
  </si>
  <si>
    <t>30 Jun 2024</t>
  </si>
  <si>
    <t>31 Mar 2024</t>
  </si>
  <si>
    <t>31 Dec 2023</t>
  </si>
  <si>
    <t>30 Sep 2023</t>
  </si>
  <si>
    <t>30 Jun 2023</t>
  </si>
  <si>
    <t>31 Mar 2023</t>
  </si>
  <si>
    <t>31 Dec 2022</t>
  </si>
  <si>
    <t>30 Sep 2022</t>
  </si>
  <si>
    <t>30 Jun 2022</t>
  </si>
  <si>
    <t>31 Mar 2022</t>
  </si>
  <si>
    <t>31 Dec 2021</t>
  </si>
  <si>
    <t>30 Sep 2021</t>
  </si>
  <si>
    <t>30 Jun 2021</t>
  </si>
  <si>
    <t>31 Mar 2021</t>
  </si>
  <si>
    <t>31 Dec 2020</t>
  </si>
  <si>
    <t>30 Sep 2020</t>
  </si>
  <si>
    <t>30 Jun 2020</t>
  </si>
  <si>
    <t>31 Mar 2020</t>
  </si>
  <si>
    <t>31 Dec 2019</t>
  </si>
  <si>
    <t>30 Sep 2019</t>
  </si>
  <si>
    <t>Table 4b: Percentage of adult patients seen in the 24 months prior to a specified date ,England 2019/20 to 2024/25</t>
  </si>
  <si>
    <t>18-64 Population</t>
  </si>
  <si>
    <t>65-74 Population</t>
  </si>
  <si>
    <t>75-84 Population</t>
  </si>
  <si>
    <t>85+ Population</t>
  </si>
  <si>
    <t>Total Population</t>
  </si>
  <si>
    <t>Table 4c: Number of child patients seen in the 12 months prior to a specified date, England 2019/20 to 2024/25</t>
  </si>
  <si>
    <t>0-4</t>
  </si>
  <si>
    <t>5-9</t>
  </si>
  <si>
    <t>10-14</t>
  </si>
  <si>
    <t>15-17</t>
  </si>
  <si>
    <t>Table 4d: Percentage of child patients seen in the 12 months prior to a specified date, England 2019/20 to 2024/25</t>
  </si>
  <si>
    <t>0-4 Population</t>
  </si>
  <si>
    <t>5-9 Population</t>
  </si>
  <si>
    <t>10-14 Population</t>
  </si>
  <si>
    <t>15-17 Population</t>
  </si>
  <si>
    <t>Table 5a: Estimated number of adult courses of treatment that contain each clinical treatment by treatment band and financial year, England 2019/20 to 2024/25</t>
  </si>
  <si>
    <t>1. Some cells in this table are empty because data was not available for the time period. Band 2 sub-bands were introduced for treatment with a date of acceptance on or after 25 November 2022.</t>
  </si>
  <si>
    <t>Scale and polish</t>
  </si>
  <si>
    <t>Fluoride varnish</t>
  </si>
  <si>
    <t>Fissure sealants</t>
  </si>
  <si>
    <t>Radiograph(s)</t>
  </si>
  <si>
    <t>Endodontic treatment</t>
  </si>
  <si>
    <t>Permanent fillings and sealant restorations</t>
  </si>
  <si>
    <t>Extraction(s)</t>
  </si>
  <si>
    <t>Crown(s)</t>
  </si>
  <si>
    <t>Upper denture - acrylic</t>
  </si>
  <si>
    <t>Lower denture - acrylic</t>
  </si>
  <si>
    <t>Upper denture - metal</t>
  </si>
  <si>
    <t>Lower denture - metal</t>
  </si>
  <si>
    <t>Veneer(s)</t>
  </si>
  <si>
    <t>Inlay(s)</t>
  </si>
  <si>
    <t>Bridge(s)</t>
  </si>
  <si>
    <t>Referral for advanced mandatory services</t>
  </si>
  <si>
    <t>Examination</t>
  </si>
  <si>
    <t>Antibiotic items prescribing</t>
  </si>
  <si>
    <t>Other treatment</t>
  </si>
  <si>
    <t>Hard oclusal splint</t>
  </si>
  <si>
    <t>Soft oclusal splint (biteguard)</t>
  </si>
  <si>
    <t>Additional treatment to base of denture</t>
  </si>
  <si>
    <t>Endodontic treatment - non molar</t>
  </si>
  <si>
    <t>Endodontic treatment - molar</t>
  </si>
  <si>
    <t>Advanced perio RSD</t>
  </si>
  <si>
    <t>Table 5b: Estimated number of clinical treatment items provided to adults by treatment band and financial year, England 2019/20 to 2024/25</t>
  </si>
  <si>
    <t>Advanced perio RSD sextants</t>
  </si>
  <si>
    <t>Table 5c: Estimated number of child courses of treatment that contain each clinical treatment by treatment band and financial year, England 2019/20 to 2024/25</t>
  </si>
  <si>
    <t>Table 5d: Estimated number of clinical treatment items provided to children by treatment band and financial year, England 2019/20 to 2024/25</t>
  </si>
  <si>
    <t>Table 6a: Patient charge revenue (£) by treatment band and financial year, England 2019/20 to 2024/25</t>
  </si>
  <si>
    <t>3. Patient revenue is the amount charged to patients who do not have a full or partial exemption. You can find more information in the metadata sheet and in the background and methdology document.</t>
  </si>
  <si>
    <t>Table 6b: Percentage patient charge revenue by treatment band and financial year, England 2019/20 to 2024/25</t>
  </si>
  <si>
    <t>Table 6c: Cost of treatment (£) delivered to exempt groups by treatment band and financial year, England 2019/20 to 2024/25</t>
  </si>
  <si>
    <t>3. The cost of treatment in this table is an estimated total of how much patients with an exemption would have paid if they were not exempt. This cost has not actually been collected from patients.</t>
  </si>
  <si>
    <t>NHS Dental Statistics for England</t>
  </si>
  <si>
    <t>National activity overview 2019/20 to 2024/25</t>
  </si>
  <si>
    <t>Publication date: 28 August 2025</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</si>
  <si>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</si>
  <si>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</si>
  <si>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</si>
  <si>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</si>
  <si>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</si>
  <si>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</si>
  <si>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</si>
  <si>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</si>
  <si>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</si>
  <si>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</si>
  <si>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</si>
  <si>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</si>
  <si>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</si>
  <si>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</si>
  <si>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</si>
  <si>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</si>
  <si>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</si>
  <si>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</si>
  <si>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</si>
  <si>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</si>
  <si>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</si>
  <si>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</si>
  <si>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</si>
  <si>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</si>
  <si>
    <t>Table_1g_i: Courses of treatment by Dental Care Professional (DCP) type, treatment band, and financial year, England 2022/2023 to 2024/2025</t>
  </si>
  <si>
    <t>Table_1g_ii: Courses of treatment by Dental Care Professional (DCP) type, treatment band, and financial quarter, England 2022/2023 to 2024/2025</t>
  </si>
  <si>
    <t>Table_2g_ii: Units of dental activity by Dental Care Professional (DCP) type, treatment band, and financial quarter, England 2022/2023 to 2024/2025</t>
  </si>
  <si>
    <t>4. The ONS mid-year population estimates used are for mid-year 2024, the latest available at time of publication. A link to these can be found in the metadata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</si>
</sst>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0"/>
  </numFmts>
  <fonts count="6" x14ac:knownFonts="1">
    <font>
      <sz val="10"/>
      <color rgb="FF000000"/>
      <name val="Arial"/>
    </font>
    <font>
      <b/>
      <sz val="10"/>
      <color rgb="FF000000"/>
      <name val="Arial"/>
    </font>
    <font>
      <u/>
      <sz val="10"/>
      <color theme="10"/>
      <name val="Arial"/>
    </font>
    <font>
      <b/>
      <sz val="28"/>
      <color rgb="FF000000"/>
      <name val="Arial"/>
    </font>
    <font>
      <b/>
      <sz val="19"/>
      <color rgb="FF000000"/>
      <name val="Arial"/>
    </font>
    <font>
      <b/>
      <sz val="10"/>
      <color rgb="FF0000EE"/>
      <name val="Arial"/>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164" fontId="0" fillId="0" borderId="0" xfId="0" applyNumberFormat="1" applyAlignment="1">
      <alignment horizontal="right"/>
    </xf>
    <xf numFmtId="165" fontId="0" fillId="0" borderId="0" xfId="0" applyNumberFormat="1" applyAlignment="1">
      <alignment horizontal="right"/>
    </xf>
    <xf numFmtId="166" fontId="0" fillId="0" borderId="0" xfId="0" applyNumberFormat="1" applyAlignment="1">
      <alignment horizontal="right"/>
    </xf>
    <xf numFmtId="167" fontId="0" fillId="0" borderId="0" xfId="0" applyNumberFormat="1" applyAlignment="1">
      <alignment horizontal="right"/>
    </xf>
    <xf numFmtId="0" fontId="2" fillId="0" borderId="0" xfId="0" applyFont="1"/>
    <xf numFmtId="0" fontId="3" fillId="0" borderId="0" xfId="0" applyFont="1"/>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a_i" displayName="table_1a_i" ref="A6:K12" totalsRowShown="0">
  <tableColumns count="11">
    <tableColumn id="1" xr3:uid="{00000000-0010-0000-0000-000001000000}" name="Financial year"/>
    <tableColumn id="2" xr3:uid="{00000000-0010-0000-0000-000002000000}" name="Band 1"/>
    <tableColumn id="3" xr3:uid="{00000000-0010-0000-0000-000003000000}" name="Band 2"/>
    <tableColumn id="4" xr3:uid="{00000000-0010-0000-0000-000004000000}" name="Band 2a"/>
    <tableColumn id="5" xr3:uid="{00000000-0010-0000-0000-000005000000}" name="Band 2b"/>
    <tableColumn id="6" xr3:uid="{00000000-0010-0000-0000-000006000000}" name="Band 2c"/>
    <tableColumn id="7" xr3:uid="{00000000-0010-0000-0000-000007000000}" name="Band 3"/>
    <tableColumn id="8" xr3:uid="{00000000-0010-0000-0000-000008000000}" name="Urgent"/>
    <tableColumn id="9" xr3:uid="{00000000-0010-0000-0000-000009000000}" name="Free"/>
    <tableColumn id="10" xr3:uid="{00000000-0010-0000-0000-00000A000000}" name="Regulation 11 Replacement Appliance"/>
    <tableColumn id="11" xr3:uid="{00000000-0010-0000-0000-00000B000000}" name="Total"/>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g_i" displayName="table_1g_i" ref="A4:M43" totalsRowShown="0">
  <tableColumns count="13">
    <tableColumn id="1" xr3:uid="{00000000-0010-0000-0900-000001000000}" name="Financial year"/>
    <tableColumn id="2" xr3:uid="{00000000-0010-0000-0900-000002000000}" name="DCP status"/>
    <tableColumn id="3" xr3:uid="{00000000-0010-0000-0900-000003000000}" name="DCP type"/>
    <tableColumn id="4" xr3:uid="{00000000-0010-0000-0900-000004000000}" name="Band 1"/>
    <tableColumn id="5" xr3:uid="{00000000-0010-0000-0900-000005000000}" name="Band 2"/>
    <tableColumn id="6" xr3:uid="{00000000-0010-0000-0900-000006000000}" name="Band 2a"/>
    <tableColumn id="7" xr3:uid="{00000000-0010-0000-0900-000007000000}" name="Band 2b"/>
    <tableColumn id="8" xr3:uid="{00000000-0010-0000-0900-000008000000}" name="Band 2c"/>
    <tableColumn id="9" xr3:uid="{00000000-0010-0000-0900-000009000000}" name="Band 3"/>
    <tableColumn id="10" xr3:uid="{00000000-0010-0000-0900-00000A000000}" name="Urgent"/>
    <tableColumn id="11" xr3:uid="{00000000-0010-0000-0900-00000B000000}" name="Free"/>
    <tableColumn id="12" xr3:uid="{00000000-0010-0000-0900-00000C000000}" name="Regulation 11 Replacement Appliance"/>
    <tableColumn id="13" xr3:uid="{00000000-0010-0000-0900-00000D000000}" name="Total"/>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g_ii" displayName="table_1g_ii" ref="A4:N140" totalsRowShown="0">
  <tableColumns count="14">
    <tableColumn id="1" xr3:uid="{00000000-0010-0000-0A00-000001000000}" name="Financial year"/>
    <tableColumn id="2" xr3:uid="{00000000-0010-0000-0A00-000002000000}" name="Financial quarter"/>
    <tableColumn id="3" xr3:uid="{00000000-0010-0000-0A00-000003000000}" name="DCP status"/>
    <tableColumn id="4" xr3:uid="{00000000-0010-0000-0A00-000004000000}" name="DCP type"/>
    <tableColumn id="5" xr3:uid="{00000000-0010-0000-0A00-000005000000}" name="Band 1"/>
    <tableColumn id="6" xr3:uid="{00000000-0010-0000-0A00-000006000000}" name="Band 2"/>
    <tableColumn id="7" xr3:uid="{00000000-0010-0000-0A00-000007000000}" name="Band 2a"/>
    <tableColumn id="8" xr3:uid="{00000000-0010-0000-0A00-000008000000}" name="Band 2b"/>
    <tableColumn id="9" xr3:uid="{00000000-0010-0000-0A00-000009000000}" name="Band 2c"/>
    <tableColumn id="10" xr3:uid="{00000000-0010-0000-0A00-00000A000000}" name="Band 3"/>
    <tableColumn id="11" xr3:uid="{00000000-0010-0000-0A00-00000B000000}" name="Urgent"/>
    <tableColumn id="12" xr3:uid="{00000000-0010-0000-0A00-00000C000000}" name="Free"/>
    <tableColumn id="13" xr3:uid="{00000000-0010-0000-0A00-00000D000000}" name="Regulation 11 Replacement Appliance"/>
    <tableColumn id="14" xr3:uid="{00000000-0010-0000-0A00-00000E000000}" name="Total"/>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a_i" displayName="table_2a_i" ref="A5:K11" totalsRowShown="0">
  <tableColumns count="11">
    <tableColumn id="1" xr3:uid="{00000000-0010-0000-0B00-000001000000}" name="Financial year"/>
    <tableColumn id="2" xr3:uid="{00000000-0010-0000-0B00-000002000000}" name="Band 1"/>
    <tableColumn id="3" xr3:uid="{00000000-0010-0000-0B00-000003000000}" name="Band 2"/>
    <tableColumn id="4" xr3:uid="{00000000-0010-0000-0B00-000004000000}" name="Band 2a"/>
    <tableColumn id="5" xr3:uid="{00000000-0010-0000-0B00-000005000000}" name="Band 2b"/>
    <tableColumn id="6" xr3:uid="{00000000-0010-0000-0B00-000006000000}" name="Band 2c"/>
    <tableColumn id="7" xr3:uid="{00000000-0010-0000-0B00-000007000000}" name="Band 3"/>
    <tableColumn id="8" xr3:uid="{00000000-0010-0000-0B00-000008000000}" name="Urgent"/>
    <tableColumn id="9" xr3:uid="{00000000-0010-0000-0B00-000009000000}" name="Free"/>
    <tableColumn id="10" xr3:uid="{00000000-0010-0000-0B00-00000A000000}" name="Regulation 11 Replacement Appliance"/>
    <tableColumn id="11" xr3:uid="{00000000-0010-0000-0B00-00000B000000}" name="Total"/>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a_ii" displayName="table_2a_ii" ref="A5:L29" totalsRowShown="0">
  <tableColumns count="12">
    <tableColumn id="1" xr3:uid="{00000000-0010-0000-0C00-000001000000}" name="Financial year"/>
    <tableColumn id="2" xr3:uid="{00000000-0010-0000-0C00-000002000000}" name="Financial quarter"/>
    <tableColumn id="3" xr3:uid="{00000000-0010-0000-0C00-000003000000}" name="Band 1"/>
    <tableColumn id="4" xr3:uid="{00000000-0010-0000-0C00-000004000000}" name="Band 2"/>
    <tableColumn id="5" xr3:uid="{00000000-0010-0000-0C00-000005000000}" name="Band 2a"/>
    <tableColumn id="6" xr3:uid="{00000000-0010-0000-0C00-000006000000}" name="Band 2b"/>
    <tableColumn id="7" xr3:uid="{00000000-0010-0000-0C00-000007000000}" name="Band 2c"/>
    <tableColumn id="8" xr3:uid="{00000000-0010-0000-0C00-000008000000}" name="Band 3"/>
    <tableColumn id="9" xr3:uid="{00000000-0010-0000-0C00-000009000000}" name="Urgent"/>
    <tableColumn id="10" xr3:uid="{00000000-0010-0000-0C00-00000A000000}" name="Free"/>
    <tableColumn id="11" xr3:uid="{00000000-0010-0000-0C00-00000B000000}" name="Regulation 11 Replacement Appliance"/>
    <tableColumn id="12" xr3:uid="{00000000-0010-0000-0C00-00000C000000}" name="Total"/>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b_i" displayName="table_2b_i" ref="A5:K11" totalsRowShown="0">
  <tableColumns count="11">
    <tableColumn id="1" xr3:uid="{00000000-0010-0000-0D00-000001000000}" name="Financial year"/>
    <tableColumn id="2" xr3:uid="{00000000-0010-0000-0D00-000002000000}" name="Band 1"/>
    <tableColumn id="3" xr3:uid="{00000000-0010-0000-0D00-000003000000}" name="Band 2"/>
    <tableColumn id="4" xr3:uid="{00000000-0010-0000-0D00-000004000000}" name="Band 2a"/>
    <tableColumn id="5" xr3:uid="{00000000-0010-0000-0D00-000005000000}" name="Band 2b"/>
    <tableColumn id="6" xr3:uid="{00000000-0010-0000-0D00-000006000000}" name="Band 2c"/>
    <tableColumn id="7" xr3:uid="{00000000-0010-0000-0D00-000007000000}" name="Band 3"/>
    <tableColumn id="8" xr3:uid="{00000000-0010-0000-0D00-000008000000}" name="Urgent"/>
    <tableColumn id="9" xr3:uid="{00000000-0010-0000-0D00-000009000000}" name="Free"/>
    <tableColumn id="10" xr3:uid="{00000000-0010-0000-0D00-00000A000000}" name="Regulation 11 Replacement Appliance"/>
    <tableColumn id="11" xr3:uid="{00000000-0010-0000-0D00-00000B000000}" name="Total"/>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b_ii" displayName="table_2b_ii" ref="A5:L29" totalsRowShown="0">
  <tableColumns count="12">
    <tableColumn id="1" xr3:uid="{00000000-0010-0000-0E00-000001000000}" name="Financial year"/>
    <tableColumn id="2" xr3:uid="{00000000-0010-0000-0E00-000002000000}" name="Financial quarter"/>
    <tableColumn id="3" xr3:uid="{00000000-0010-0000-0E00-000003000000}" name="Band 1"/>
    <tableColumn id="4" xr3:uid="{00000000-0010-0000-0E00-000004000000}" name="Band 2"/>
    <tableColumn id="5" xr3:uid="{00000000-0010-0000-0E00-000005000000}" name="Band 2a"/>
    <tableColumn id="6" xr3:uid="{00000000-0010-0000-0E00-000006000000}" name="Band 2b"/>
    <tableColumn id="7" xr3:uid="{00000000-0010-0000-0E00-000007000000}" name="Band 2c"/>
    <tableColumn id="8" xr3:uid="{00000000-0010-0000-0E00-000008000000}" name="Band 3"/>
    <tableColumn id="9" xr3:uid="{00000000-0010-0000-0E00-000009000000}" name="Urgent"/>
    <tableColumn id="10" xr3:uid="{00000000-0010-0000-0E00-00000A000000}" name="Free"/>
    <tableColumn id="11" xr3:uid="{00000000-0010-0000-0E00-00000B000000}" name="Regulation 11 Replacement Appliance"/>
    <tableColumn id="12" xr3:uid="{00000000-0010-0000-0E00-00000C000000}" name="Total"/>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c" displayName="table_2c" ref="A6:L24" totalsRowShown="0">
  <tableColumns count="12">
    <tableColumn id="1" xr3:uid="{00000000-0010-0000-0F00-000001000000}" name="Financial year"/>
    <tableColumn id="2" xr3:uid="{00000000-0010-0000-0F00-000002000000}" name="Patient type"/>
    <tableColumn id="3" xr3:uid="{00000000-0010-0000-0F00-000003000000}" name="Band 1"/>
    <tableColumn id="4" xr3:uid="{00000000-0010-0000-0F00-000004000000}" name="Band 2"/>
    <tableColumn id="5" xr3:uid="{00000000-0010-0000-0F00-000005000000}" name="Band 2a"/>
    <tableColumn id="6" xr3:uid="{00000000-0010-0000-0F00-000006000000}" name="Band 2b"/>
    <tableColumn id="7" xr3:uid="{00000000-0010-0000-0F00-000007000000}" name="Band 2c"/>
    <tableColumn id="8" xr3:uid="{00000000-0010-0000-0F00-000008000000}" name="Band 3"/>
    <tableColumn id="9" xr3:uid="{00000000-0010-0000-0F00-000009000000}" name="Urgent"/>
    <tableColumn id="10" xr3:uid="{00000000-0010-0000-0F00-00000A000000}" name="Free"/>
    <tableColumn id="11" xr3:uid="{00000000-0010-0000-0F00-00000B000000}" name="Regulation 11 Replacement Appliance"/>
    <tableColumn id="12" xr3:uid="{00000000-0010-0000-0F00-00000C000000}" name="Total"/>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d" displayName="table_2d" ref="A6:L24" totalsRowShown="0">
  <tableColumns count="12">
    <tableColumn id="1" xr3:uid="{00000000-0010-0000-1000-000001000000}" name="Financial year"/>
    <tableColumn id="2" xr3:uid="{00000000-0010-0000-1000-000002000000}" name="Patient type"/>
    <tableColumn id="3" xr3:uid="{00000000-0010-0000-1000-000003000000}" name="Band 1"/>
    <tableColumn id="4" xr3:uid="{00000000-0010-0000-1000-000004000000}" name="Band 2"/>
    <tableColumn id="5" xr3:uid="{00000000-0010-0000-1000-000005000000}" name="Band 2a"/>
    <tableColumn id="6" xr3:uid="{00000000-0010-0000-1000-000006000000}" name="Band 2b"/>
    <tableColumn id="7" xr3:uid="{00000000-0010-0000-1000-000007000000}" name="Band 2c"/>
    <tableColumn id="8" xr3:uid="{00000000-0010-0000-1000-000008000000}" name="Band 3"/>
    <tableColumn id="9" xr3:uid="{00000000-0010-0000-1000-000009000000}" name="Urgent"/>
    <tableColumn id="10" xr3:uid="{00000000-0010-0000-1000-00000A000000}" name="Free"/>
    <tableColumn id="11" xr3:uid="{00000000-0010-0000-1000-00000B000000}" name="Regulation 11 Replacement Appliance"/>
    <tableColumn id="12" xr3:uid="{00000000-0010-0000-1000-00000C000000}" name="Total"/>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e_i" displayName="table_2e_i" ref="A6:F60" totalsRowShown="0">
  <tableColumns count="6">
    <tableColumn id="1" xr3:uid="{00000000-0010-0000-1100-000001000000}" name="Financial year"/>
    <tableColumn id="2" xr3:uid="{00000000-0010-0000-1100-000002000000}" name="Treatment_Band"/>
    <tableColumn id="3" xr3:uid="{00000000-0010-0000-1100-000003000000}" name="Child"/>
    <tableColumn id="4" xr3:uid="{00000000-0010-0000-1100-000004000000}" name="Exempt"/>
    <tableColumn id="5" xr3:uid="{00000000-0010-0000-1100-000005000000}" name="Non-Exempt"/>
    <tableColumn id="6" xr3:uid="{00000000-0010-0000-1100-000006000000}" name="Total"/>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e_ii" displayName="table_2e_ii" ref="A5:E11" totalsRowShown="0">
  <tableColumns count="5">
    <tableColumn id="1" xr3:uid="{00000000-0010-0000-1200-000001000000}" name="Financial year"/>
    <tableColumn id="2" xr3:uid="{00000000-0010-0000-1200-000002000000}" name="Child"/>
    <tableColumn id="3" xr3:uid="{00000000-0010-0000-1200-000003000000}" name="Exempt"/>
    <tableColumn id="4" xr3:uid="{00000000-0010-0000-1200-000004000000}" name="Non-Exempt"/>
    <tableColumn id="5" xr3:uid="{00000000-0010-0000-1200-000005000000}" name="Total"/>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1a_ii" displayName="table_1a_ii" ref="A6:L30" totalsRowShown="0">
  <tableColumns count="12">
    <tableColumn id="1" xr3:uid="{00000000-0010-0000-0100-000001000000}" name="Financial year"/>
    <tableColumn id="2" xr3:uid="{00000000-0010-0000-0100-000002000000}" name="Financial quarter"/>
    <tableColumn id="3" xr3:uid="{00000000-0010-0000-0100-000003000000}" name="Band 1"/>
    <tableColumn id="4" xr3:uid="{00000000-0010-0000-0100-000004000000}" name="Band 2"/>
    <tableColumn id="5" xr3:uid="{00000000-0010-0000-0100-000005000000}" name="Band 2a"/>
    <tableColumn id="6" xr3:uid="{00000000-0010-0000-0100-000006000000}" name="Band 2b"/>
    <tableColumn id="7" xr3:uid="{00000000-0010-0000-0100-000007000000}" name="Band 2c"/>
    <tableColumn id="8" xr3:uid="{00000000-0010-0000-0100-000008000000}" name="Band 3"/>
    <tableColumn id="9" xr3:uid="{00000000-0010-0000-0100-000009000000}" name="Urgent"/>
    <tableColumn id="10" xr3:uid="{00000000-0010-0000-0100-00000A000000}" name="Free"/>
    <tableColumn id="11" xr3:uid="{00000000-0010-0000-0100-00000B000000}" name="Regulation 11 Replacement Appliance"/>
    <tableColumn id="12" xr3:uid="{00000000-0010-0000-0100-00000C000000}" name="Total"/>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g_i" displayName="table_2g_i" ref="A4:M43" totalsRowShown="0">
  <tableColumns count="13">
    <tableColumn id="1" xr3:uid="{00000000-0010-0000-1300-000001000000}" name="Financial Year"/>
    <tableColumn id="2" xr3:uid="{00000000-0010-0000-1300-000002000000}" name="DCP status"/>
    <tableColumn id="3" xr3:uid="{00000000-0010-0000-1300-000003000000}" name="DCP type"/>
    <tableColumn id="4" xr3:uid="{00000000-0010-0000-1300-000004000000}" name="Band 1"/>
    <tableColumn id="5" xr3:uid="{00000000-0010-0000-1300-000005000000}" name="Band 2"/>
    <tableColumn id="6" xr3:uid="{00000000-0010-0000-1300-000006000000}" name="Band 2a"/>
    <tableColumn id="7" xr3:uid="{00000000-0010-0000-1300-000007000000}" name="Band 2b"/>
    <tableColumn id="8" xr3:uid="{00000000-0010-0000-1300-000008000000}" name="Band 2c"/>
    <tableColumn id="9" xr3:uid="{00000000-0010-0000-1300-000009000000}" name="Band 3"/>
    <tableColumn id="10" xr3:uid="{00000000-0010-0000-1300-00000A000000}" name="Urgent"/>
    <tableColumn id="11" xr3:uid="{00000000-0010-0000-1300-00000B000000}" name="Free"/>
    <tableColumn id="12" xr3:uid="{00000000-0010-0000-1300-00000C000000}" name="Regulation 11 Replacement Appliance"/>
    <tableColumn id="13" xr3:uid="{00000000-0010-0000-1300-00000D000000}" name="Total"/>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g_ii" displayName="table_2g_ii" ref="A4:N140" totalsRowShown="0">
  <tableColumns count="14">
    <tableColumn id="1" xr3:uid="{00000000-0010-0000-1400-000001000000}" name="Financial Year"/>
    <tableColumn id="2" xr3:uid="{00000000-0010-0000-1400-000002000000}" name="Financial Quarter"/>
    <tableColumn id="3" xr3:uid="{00000000-0010-0000-1400-000003000000}" name="DCP status"/>
    <tableColumn id="4" xr3:uid="{00000000-0010-0000-1400-000004000000}" name="DCP type"/>
    <tableColumn id="5" xr3:uid="{00000000-0010-0000-1400-000005000000}" name="Band 1"/>
    <tableColumn id="6" xr3:uid="{00000000-0010-0000-1400-000006000000}" name="Band 2"/>
    <tableColumn id="7" xr3:uid="{00000000-0010-0000-1400-000007000000}" name="Band 2a"/>
    <tableColumn id="8" xr3:uid="{00000000-0010-0000-1400-000008000000}" name="Band 2b"/>
    <tableColumn id="9" xr3:uid="{00000000-0010-0000-1400-000009000000}" name="Band 2c"/>
    <tableColumn id="10" xr3:uid="{00000000-0010-0000-1400-00000A000000}" name="Band 3"/>
    <tableColumn id="11" xr3:uid="{00000000-0010-0000-1400-00000B000000}" name="Urgent"/>
    <tableColumn id="12" xr3:uid="{00000000-0010-0000-1400-00000C000000}" name="Free"/>
    <tableColumn id="13" xr3:uid="{00000000-0010-0000-1400-00000D000000}" name="Regulation 11 Replacement Appliance"/>
    <tableColumn id="14" xr3:uid="{00000000-0010-0000-1400-00000E000000}" name="Total"/>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3a" displayName="table_3a" ref="A4:B10" totalsRowShown="0">
  <tableColumns count="2">
    <tableColumn id="1" xr3:uid="{00000000-0010-0000-1500-000001000000}" name="Financial year"/>
    <tableColumn id="2" xr3:uid="{00000000-0010-0000-1500-000002000000}" name="Units of Orthodontic Activity"/>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4a" displayName="table_4a" ref="A6:F30" totalsRowShown="0">
  <tableColumns count="6">
    <tableColumn id="1" xr3:uid="{00000000-0010-0000-1600-000001000000}" name="Date"/>
    <tableColumn id="2" xr3:uid="{00000000-0010-0000-1600-000002000000}" name="18-64"/>
    <tableColumn id="3" xr3:uid="{00000000-0010-0000-1600-000003000000}" name="65-74"/>
    <tableColumn id="4" xr3:uid="{00000000-0010-0000-1600-000004000000}" name="75-84"/>
    <tableColumn id="5" xr3:uid="{00000000-0010-0000-1600-000005000000}" name="85+"/>
    <tableColumn id="6" xr3:uid="{00000000-0010-0000-1600-000006000000}" name="Total"/>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4b" displayName="table_4b" ref="A7:K31" totalsRowShown="0">
  <tableColumns count="11">
    <tableColumn id="1" xr3:uid="{00000000-0010-0000-1700-000001000000}" name="Date"/>
    <tableColumn id="2" xr3:uid="{00000000-0010-0000-1700-000002000000}" name="18-64 Population"/>
    <tableColumn id="3" xr3:uid="{00000000-0010-0000-1700-000003000000}" name="65-74 Population"/>
    <tableColumn id="4" xr3:uid="{00000000-0010-0000-1700-000004000000}" name="75-84 Population"/>
    <tableColumn id="5" xr3:uid="{00000000-0010-0000-1700-000005000000}" name="85+ Population"/>
    <tableColumn id="6" xr3:uid="{00000000-0010-0000-1700-000006000000}" name="Total Population"/>
    <tableColumn id="7" xr3:uid="{00000000-0010-0000-1700-000007000000}" name="18-64"/>
    <tableColumn id="8" xr3:uid="{00000000-0010-0000-1700-000008000000}" name="65-74"/>
    <tableColumn id="9" xr3:uid="{00000000-0010-0000-1700-000009000000}" name="75-84"/>
    <tableColumn id="10" xr3:uid="{00000000-0010-0000-1700-00000A000000}" name="85+"/>
    <tableColumn id="11" xr3:uid="{00000000-0010-0000-1700-00000B000000}" name="Total"/>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4c" displayName="table_4c" ref="A6:F30" totalsRowShown="0">
  <tableColumns count="6">
    <tableColumn id="1" xr3:uid="{00000000-0010-0000-1800-000001000000}" name="Date"/>
    <tableColumn id="2" xr3:uid="{00000000-0010-0000-1800-000002000000}" name="0-4"/>
    <tableColumn id="3" xr3:uid="{00000000-0010-0000-1800-000003000000}" name="5-9"/>
    <tableColumn id="4" xr3:uid="{00000000-0010-0000-1800-000004000000}" name="10-14"/>
    <tableColumn id="5" xr3:uid="{00000000-0010-0000-1800-000005000000}" name="15-17"/>
    <tableColumn id="6" xr3:uid="{00000000-0010-0000-1800-000006000000}" name="Total"/>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4d" displayName="table_4d" ref="A7:K31" totalsRowShown="0">
  <tableColumns count="11">
    <tableColumn id="1" xr3:uid="{00000000-0010-0000-1900-000001000000}" name="Date"/>
    <tableColumn id="2" xr3:uid="{00000000-0010-0000-1900-000002000000}" name="0-4 Population"/>
    <tableColumn id="3" xr3:uid="{00000000-0010-0000-1900-000003000000}" name="5-9 Population"/>
    <tableColumn id="4" xr3:uid="{00000000-0010-0000-1900-000004000000}" name="10-14 Population"/>
    <tableColumn id="5" xr3:uid="{00000000-0010-0000-1900-000005000000}" name="15-17 Population"/>
    <tableColumn id="6" xr3:uid="{00000000-0010-0000-1900-000006000000}" name="Total Population"/>
    <tableColumn id="7" xr3:uid="{00000000-0010-0000-1900-000007000000}" name="0-4"/>
    <tableColumn id="8" xr3:uid="{00000000-0010-0000-1900-000008000000}" name="5-9"/>
    <tableColumn id="9" xr3:uid="{00000000-0010-0000-1900-000009000000}" name="10-14"/>
    <tableColumn id="10" xr3:uid="{00000000-0010-0000-1900-00000A000000}" name="15-17"/>
    <tableColumn id="11" xr3:uid="{00000000-0010-0000-1900-00000B000000}" name="Total"/>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5a" displayName="table_5a" ref="A4:J154" totalsRowShown="0">
  <tableColumns count="10">
    <tableColumn id="1" xr3:uid="{00000000-0010-0000-1A00-000001000000}" name="Financial year"/>
    <tableColumn id="2" xr3:uid="{00000000-0010-0000-1A00-000002000000}" name="Clinical treatment"/>
    <tableColumn id="3" xr3:uid="{00000000-0010-0000-1A00-000003000000}" name="Band 1"/>
    <tableColumn id="4" xr3:uid="{00000000-0010-0000-1A00-000004000000}" name="Band 2"/>
    <tableColumn id="5" xr3:uid="{00000000-0010-0000-1A00-000005000000}" name="Band 2a"/>
    <tableColumn id="6" xr3:uid="{00000000-0010-0000-1A00-000006000000}" name="Band 2b"/>
    <tableColumn id="7" xr3:uid="{00000000-0010-0000-1A00-000007000000}" name="Band 2c"/>
    <tableColumn id="8" xr3:uid="{00000000-0010-0000-1A00-000008000000}" name="Band 3"/>
    <tableColumn id="9" xr3:uid="{00000000-0010-0000-1A00-000009000000}" name="Urgent"/>
    <tableColumn id="10" xr3:uid="{00000000-0010-0000-1A00-00000A000000}" name="Total"/>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5b" displayName="table_5b" ref="A5:J77" totalsRowShown="0">
  <tableColumns count="10">
    <tableColumn id="1" xr3:uid="{00000000-0010-0000-1B00-000001000000}" name="Financial year"/>
    <tableColumn id="2" xr3:uid="{00000000-0010-0000-1B00-000002000000}" name="Clinical treatment"/>
    <tableColumn id="3" xr3:uid="{00000000-0010-0000-1B00-000003000000}" name="Band 1"/>
    <tableColumn id="4" xr3:uid="{00000000-0010-0000-1B00-000004000000}" name="Band 2"/>
    <tableColumn id="5" xr3:uid="{00000000-0010-0000-1B00-000005000000}" name="Band 2a"/>
    <tableColumn id="6" xr3:uid="{00000000-0010-0000-1B00-000006000000}" name="Band 2b"/>
    <tableColumn id="7" xr3:uid="{00000000-0010-0000-1B00-000007000000}" name="Band 2c"/>
    <tableColumn id="8" xr3:uid="{00000000-0010-0000-1B00-000008000000}" name="Band 3"/>
    <tableColumn id="9" xr3:uid="{00000000-0010-0000-1B00-000009000000}" name="Urgent"/>
    <tableColumn id="10" xr3:uid="{00000000-0010-0000-1B00-00000A000000}" name="Total"/>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5c" displayName="table_5c" ref="A5:J155" totalsRowShown="0">
  <tableColumns count="10">
    <tableColumn id="1" xr3:uid="{00000000-0010-0000-1C00-000001000000}" name="Financial year"/>
    <tableColumn id="2" xr3:uid="{00000000-0010-0000-1C00-000002000000}" name="Clinical treatment"/>
    <tableColumn id="3" xr3:uid="{00000000-0010-0000-1C00-000003000000}" name="Band 1"/>
    <tableColumn id="4" xr3:uid="{00000000-0010-0000-1C00-000004000000}" name="Band 2"/>
    <tableColumn id="5" xr3:uid="{00000000-0010-0000-1C00-000005000000}" name="Band 2a"/>
    <tableColumn id="6" xr3:uid="{00000000-0010-0000-1C00-000006000000}" name="Band 2b"/>
    <tableColumn id="7" xr3:uid="{00000000-0010-0000-1C00-000007000000}" name="Band 2c"/>
    <tableColumn id="8" xr3:uid="{00000000-0010-0000-1C00-000008000000}" name="Band 3"/>
    <tableColumn id="9" xr3:uid="{00000000-0010-0000-1C00-000009000000}" name="Urgent"/>
    <tableColumn id="10" xr3:uid="{00000000-0010-0000-1C00-00000A000000}" name="Total"/>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b_i" displayName="table_1b_i" ref="A5:K11" totalsRowShown="0">
  <tableColumns count="11">
    <tableColumn id="1" xr3:uid="{00000000-0010-0000-0200-000001000000}" name="Financial year"/>
    <tableColumn id="2" xr3:uid="{00000000-0010-0000-0200-000002000000}" name="Band 1"/>
    <tableColumn id="3" xr3:uid="{00000000-0010-0000-0200-000003000000}" name="Band 2"/>
    <tableColumn id="4" xr3:uid="{00000000-0010-0000-0200-000004000000}" name="Band 2a"/>
    <tableColumn id="5" xr3:uid="{00000000-0010-0000-0200-000005000000}" name="Band 2b"/>
    <tableColumn id="6" xr3:uid="{00000000-0010-0000-0200-000006000000}" name="Band 2c"/>
    <tableColumn id="7" xr3:uid="{00000000-0010-0000-0200-000007000000}" name="Band 3"/>
    <tableColumn id="8" xr3:uid="{00000000-0010-0000-0200-000008000000}" name="Urgent"/>
    <tableColumn id="9" xr3:uid="{00000000-0010-0000-0200-000009000000}" name="Free"/>
    <tableColumn id="10" xr3:uid="{00000000-0010-0000-0200-00000A000000}" name="Regulation 11 Replacement Appliance"/>
    <tableColumn id="11" xr3:uid="{00000000-0010-0000-0200-00000B000000}" name="Total"/>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5d" displayName="table_5d" ref="A5:J77" totalsRowShown="0">
  <tableColumns count="10">
    <tableColumn id="1" xr3:uid="{00000000-0010-0000-1D00-000001000000}" name="Financial year"/>
    <tableColumn id="2" xr3:uid="{00000000-0010-0000-1D00-000002000000}" name="Clinical treatment"/>
    <tableColumn id="3" xr3:uid="{00000000-0010-0000-1D00-000003000000}" name="Band 1"/>
    <tableColumn id="4" xr3:uid="{00000000-0010-0000-1D00-000004000000}" name="Band 2"/>
    <tableColumn id="5" xr3:uid="{00000000-0010-0000-1D00-000005000000}" name="Band 2a"/>
    <tableColumn id="6" xr3:uid="{00000000-0010-0000-1D00-000006000000}" name="Band 2b"/>
    <tableColumn id="7" xr3:uid="{00000000-0010-0000-1D00-000007000000}" name="Band 2c"/>
    <tableColumn id="8" xr3:uid="{00000000-0010-0000-1D00-000008000000}" name="Band 3"/>
    <tableColumn id="9" xr3:uid="{00000000-0010-0000-1D00-000009000000}" name="Urgent"/>
    <tableColumn id="10" xr3:uid="{00000000-0010-0000-1D00-00000A000000}" name="Total"/>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6a" displayName="table_6a" ref="A6:J12" totalsRowShown="0">
  <tableColumns count="10">
    <tableColumn id="1" xr3:uid="{00000000-0010-0000-1E00-000001000000}" name="Financial year"/>
    <tableColumn id="2" xr3:uid="{00000000-0010-0000-1E00-000002000000}" name="Band 1"/>
    <tableColumn id="3" xr3:uid="{00000000-0010-0000-1E00-000003000000}" name="Band 2"/>
    <tableColumn id="4" xr3:uid="{00000000-0010-0000-1E00-000004000000}" name="Band 2a"/>
    <tableColumn id="5" xr3:uid="{00000000-0010-0000-1E00-000005000000}" name="Band 2b"/>
    <tableColumn id="6" xr3:uid="{00000000-0010-0000-1E00-000006000000}" name="Band 2c"/>
    <tableColumn id="7" xr3:uid="{00000000-0010-0000-1E00-000007000000}" name="Band 3"/>
    <tableColumn id="8" xr3:uid="{00000000-0010-0000-1E00-000008000000}" name="Urgent"/>
    <tableColumn id="9" xr3:uid="{00000000-0010-0000-1E00-000009000000}" name="Regulation 11 Replacement Appliance"/>
    <tableColumn id="10" xr3:uid="{00000000-0010-0000-1E00-00000A000000}" name="Total"/>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6b" displayName="table_6b" ref="A6:J12" totalsRowShown="0">
  <tableColumns count="10">
    <tableColumn id="1" xr3:uid="{00000000-0010-0000-1F00-000001000000}" name="Financial year"/>
    <tableColumn id="2" xr3:uid="{00000000-0010-0000-1F00-000002000000}" name="Band 1"/>
    <tableColumn id="3" xr3:uid="{00000000-0010-0000-1F00-000003000000}" name="Band 2"/>
    <tableColumn id="4" xr3:uid="{00000000-0010-0000-1F00-000004000000}" name="Band 2a"/>
    <tableColumn id="5" xr3:uid="{00000000-0010-0000-1F00-000005000000}" name="Band 2b"/>
    <tableColumn id="6" xr3:uid="{00000000-0010-0000-1F00-000006000000}" name="Band 2c"/>
    <tableColumn id="7" xr3:uid="{00000000-0010-0000-1F00-000007000000}" name="Band 3"/>
    <tableColumn id="8" xr3:uid="{00000000-0010-0000-1F00-000008000000}" name="Urgent"/>
    <tableColumn id="9" xr3:uid="{00000000-0010-0000-1F00-000009000000}" name="Regulation 11 Replacement Appliance"/>
    <tableColumn id="10" xr3:uid="{00000000-0010-0000-1F00-00000A000000}" name="Total"/>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6c" displayName="table_6c" ref="A6:J90" totalsRowShown="0">
  <tableColumns count="10">
    <tableColumn id="1" xr3:uid="{00000000-0010-0000-2000-000001000000}" name="Financial year"/>
    <tableColumn id="2" xr3:uid="{00000000-0010-0000-2000-000002000000}" name="Exemption type"/>
    <tableColumn id="3" xr3:uid="{00000000-0010-0000-2000-000003000000}" name="Band 1"/>
    <tableColumn id="4" xr3:uid="{00000000-0010-0000-2000-000004000000}" name="Band 2"/>
    <tableColumn id="5" xr3:uid="{00000000-0010-0000-2000-000005000000}" name="Band 2a"/>
    <tableColumn id="6" xr3:uid="{00000000-0010-0000-2000-000006000000}" name="Band 2b"/>
    <tableColumn id="7" xr3:uid="{00000000-0010-0000-2000-000007000000}" name="Band 2c"/>
    <tableColumn id="8" xr3:uid="{00000000-0010-0000-2000-000008000000}" name="Band 3"/>
    <tableColumn id="9" xr3:uid="{00000000-0010-0000-2000-000009000000}" name="Urgent"/>
    <tableColumn id="10" xr3:uid="{00000000-0010-0000-2000-00000A000000}" name="Total"/>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1b_ii" displayName="table_1b_ii" ref="A5:L29" totalsRowShown="0">
  <tableColumns count="12">
    <tableColumn id="1" xr3:uid="{00000000-0010-0000-0300-000001000000}" name="Financial year"/>
    <tableColumn id="2" xr3:uid="{00000000-0010-0000-0300-000002000000}" name="Financial quarter"/>
    <tableColumn id="3" xr3:uid="{00000000-0010-0000-0300-000003000000}" name="Band 1"/>
    <tableColumn id="4" xr3:uid="{00000000-0010-0000-0300-000004000000}" name="Band 2"/>
    <tableColumn id="5" xr3:uid="{00000000-0010-0000-0300-000005000000}" name="Band 2a"/>
    <tableColumn id="6" xr3:uid="{00000000-0010-0000-0300-000006000000}" name="Band 2b"/>
    <tableColumn id="7" xr3:uid="{00000000-0010-0000-0300-000007000000}" name="Band 2c"/>
    <tableColumn id="8" xr3:uid="{00000000-0010-0000-0300-000008000000}" name="Band 3"/>
    <tableColumn id="9" xr3:uid="{00000000-0010-0000-0300-000009000000}" name="Urgent"/>
    <tableColumn id="10" xr3:uid="{00000000-0010-0000-0300-00000A000000}" name="Free"/>
    <tableColumn id="11" xr3:uid="{00000000-0010-0000-0300-00000B000000}" name="Regulation 11 Replacement Appliance"/>
    <tableColumn id="12" xr3:uid="{00000000-0010-0000-0300-00000C000000}" name="Total"/>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1c" displayName="table_1c" ref="A6:L24" totalsRowShown="0">
  <tableColumns count="12">
    <tableColumn id="1" xr3:uid="{00000000-0010-0000-0400-000001000000}" name="Financial year"/>
    <tableColumn id="2" xr3:uid="{00000000-0010-0000-0400-000002000000}" name="Patient Type"/>
    <tableColumn id="3" xr3:uid="{00000000-0010-0000-0400-000003000000}" name="Band 1"/>
    <tableColumn id="4" xr3:uid="{00000000-0010-0000-0400-000004000000}" name="Band 2"/>
    <tableColumn id="5" xr3:uid="{00000000-0010-0000-0400-000005000000}" name="Band 2a"/>
    <tableColumn id="6" xr3:uid="{00000000-0010-0000-0400-000006000000}" name="Band 2b"/>
    <tableColumn id="7" xr3:uid="{00000000-0010-0000-0400-000007000000}" name="Band 2c"/>
    <tableColumn id="8" xr3:uid="{00000000-0010-0000-0400-000008000000}" name="Band 3"/>
    <tableColumn id="9" xr3:uid="{00000000-0010-0000-0400-000009000000}" name="Urgent"/>
    <tableColumn id="10" xr3:uid="{00000000-0010-0000-0400-00000A000000}" name="Free"/>
    <tableColumn id="11" xr3:uid="{00000000-0010-0000-0400-00000B000000}" name="Regulation 11 Replacement Appliance"/>
    <tableColumn id="12" xr3:uid="{00000000-0010-0000-0400-00000C000000}" name="Total"/>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1d" displayName="table_1d" ref="A6:L24" totalsRowShown="0">
  <tableColumns count="12">
    <tableColumn id="1" xr3:uid="{00000000-0010-0000-0500-000001000000}" name="Financial year"/>
    <tableColumn id="2" xr3:uid="{00000000-0010-0000-0500-000002000000}" name="Patient Type"/>
    <tableColumn id="3" xr3:uid="{00000000-0010-0000-0500-000003000000}" name="Band 1"/>
    <tableColumn id="4" xr3:uid="{00000000-0010-0000-0500-000004000000}" name="Band 2"/>
    <tableColumn id="5" xr3:uid="{00000000-0010-0000-0500-000005000000}" name="Band 2a"/>
    <tableColumn id="6" xr3:uid="{00000000-0010-0000-0500-000006000000}" name="Band 2b"/>
    <tableColumn id="7" xr3:uid="{00000000-0010-0000-0500-000007000000}" name="Band 2c"/>
    <tableColumn id="8" xr3:uid="{00000000-0010-0000-0500-000008000000}" name="Band 3"/>
    <tableColumn id="9" xr3:uid="{00000000-0010-0000-0500-000009000000}" name="Urgent"/>
    <tableColumn id="10" xr3:uid="{00000000-0010-0000-0500-00000A000000}" name="Free"/>
    <tableColumn id="11" xr3:uid="{00000000-0010-0000-0500-00000B000000}" name="Regulation 11 Replacement Appliance"/>
    <tableColumn id="12" xr3:uid="{00000000-0010-0000-0500-00000C000000}" name="Total"/>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1e_i" displayName="table_1e_i" ref="A6:F60" totalsRowShown="0">
  <tableColumns count="6">
    <tableColumn id="1" xr3:uid="{00000000-0010-0000-0600-000001000000}" name="Financial year"/>
    <tableColumn id="2" xr3:uid="{00000000-0010-0000-0600-000002000000}" name="Treatment_Band"/>
    <tableColumn id="3" xr3:uid="{00000000-0010-0000-0600-000003000000}" name="Child"/>
    <tableColumn id="4" xr3:uid="{00000000-0010-0000-0600-000004000000}" name="Exempt"/>
    <tableColumn id="5" xr3:uid="{00000000-0010-0000-0600-000005000000}" name="Non-Exempt"/>
    <tableColumn id="6" xr3:uid="{00000000-0010-0000-0600-000006000000}" name="Total"/>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1e_ii" displayName="table_1e_ii" ref="A5:E11" totalsRowShown="0">
  <tableColumns count="5">
    <tableColumn id="1" xr3:uid="{00000000-0010-0000-0700-000001000000}" name="Financial year"/>
    <tableColumn id="2" xr3:uid="{00000000-0010-0000-0700-000002000000}" name="Child"/>
    <tableColumn id="3" xr3:uid="{00000000-0010-0000-0700-000003000000}" name="Exempt"/>
    <tableColumn id="4" xr3:uid="{00000000-0010-0000-0700-000004000000}" name="Non-Exempt"/>
    <tableColumn id="5" xr3:uid="{00000000-0010-0000-0700-000005000000}" name="Total"/>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1f" displayName="table_1f" ref="A6:L96" totalsRowShown="0">
  <tableColumns count="12">
    <tableColumn id="1" xr3:uid="{00000000-0010-0000-0800-000001000000}" name="Financial year"/>
    <tableColumn id="2" xr3:uid="{00000000-0010-0000-0800-000002000000}" name="Exemption type"/>
    <tableColumn id="3" xr3:uid="{00000000-0010-0000-0800-000003000000}" name="Band 1"/>
    <tableColumn id="4" xr3:uid="{00000000-0010-0000-0800-000004000000}" name="Band 2"/>
    <tableColumn id="5" xr3:uid="{00000000-0010-0000-0800-000005000000}" name="Band 2a"/>
    <tableColumn id="6" xr3:uid="{00000000-0010-0000-0800-000006000000}" name="Band 2b"/>
    <tableColumn id="7" xr3:uid="{00000000-0010-0000-0800-000007000000}" name="Band 2c"/>
    <tableColumn id="8" xr3:uid="{00000000-0010-0000-0800-000008000000}" name="Band 3"/>
    <tableColumn id="9" xr3:uid="{00000000-0010-0000-0800-000009000000}" name="Urgent"/>
    <tableColumn id="10" xr3:uid="{00000000-0010-0000-0800-00000A000000}" name="Free"/>
    <tableColumn id="11" xr3:uid="{00000000-0010-0000-0800-00000B000000}" name="Regulation 11 Replacement Appliance"/>
    <tableColumn id="12" xr3:uid="{00000000-0010-0000-0800-00000C000000}" name="Total"/>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9"/>
  <sheetViews>
    <sheetView showGridLines="0" tabSelected="1" workbookViewId="0"/>
  </sheetViews>
  <sheetFormatPr defaultColWidth="11.5546875" defaultRowHeight="13.2" x14ac:dyDescent="0.25"/>
  <sheetData>
    <row r="1" spans="1:1" ht="35.4" x14ac:dyDescent="0.6">
      <c r="A1" s="11" t="s">
        <v>221</v>
      </c>
    </row>
    <row r="2" spans="1:1" ht="24" x14ac:dyDescent="0.4">
      <c r="A2" s="12" t="s">
        <v>222</v>
      </c>
    </row>
    <row r="3" spans="1:1" x14ac:dyDescent="0.25">
      <c r="A3" t="s">
        <v>223</v>
      </c>
    </row>
    <row r="4" spans="1:1" ht="22.95" customHeight="1" x14ac:dyDescent="0.25">
      <c r="A4" s="1" t="s">
        <v>224</v>
      </c>
    </row>
    <row r="5" spans="1:1" ht="14.55" customHeight="1" x14ac:dyDescent="0.25">
      <c r="A5" s="10" t="str">
        <f>HYPERLINK("#'Metadata'!A1", "Metadata")</f>
        <v>Metadata</v>
      </c>
    </row>
    <row r="6" spans="1:1" ht="22.95" customHeight="1" x14ac:dyDescent="0.25">
      <c r="A6" s="10" t="str">
        <f>HYPERLINK("#'Table_1a_i'!A1", "Table_1a_i: Count of courses of treatment by treatment band and financial year")</f>
        <v>Table_1a_i: Count of courses of treatment by treatment band and financial year</v>
      </c>
    </row>
    <row r="7" spans="1:1" ht="14.55" customHeight="1" x14ac:dyDescent="0.25">
      <c r="A7" s="10" t="str">
        <f>HYPERLINK("#'Table_1a_ii'!A1", "Table_1a_ii: Count of courses of treatment by treatment band and financial quarter")</f>
        <v>Table_1a_ii: Count of courses of treatment by treatment band and financial quarter</v>
      </c>
    </row>
    <row r="8" spans="1:1" ht="14.55" customHeight="1" x14ac:dyDescent="0.25">
      <c r="A8" s="10" t="str">
        <f>HYPERLINK("#'Table_1b_i'!A1", "Table_1b_i: Percentage of courses of treatment by treatment band and financial year")</f>
        <v>Table_1b_i: Percentage of courses of treatment by treatment band and financial year</v>
      </c>
    </row>
    <row r="9" spans="1:1" ht="14.55" customHeight="1" x14ac:dyDescent="0.25">
      <c r="A9" s="10" t="str">
        <f>HYPERLINK("#'Table_1b_ii'!A1", "Table_1b_ii: Percentage of courses of treatment by treatment band and financial quarter")</f>
        <v>Table_1b_ii: Percentage of courses of treatment by treatment band and financial quarter</v>
      </c>
    </row>
    <row r="10" spans="1:1" ht="14.55" customHeight="1" x14ac:dyDescent="0.25">
      <c r="A10" s="10" t="str">
        <f>HYPERLINK("#'Table_1c'!A1", "Table_1c: Courses of treatment by treatment band, patient type and financial year")</f>
        <v>Table_1c: Courses of treatment by treatment band, patient type and financial year</v>
      </c>
    </row>
    <row r="11" spans="1:1" ht="14.55" customHeight="1" x14ac:dyDescent="0.25">
      <c r="A11" s="10" t="str">
        <f>HYPERLINK("#'Table_1d'!A1", "Table_1d: Percentage of courses of treatment by treatment band, patient type and financial year")</f>
        <v>Table_1d: Percentage of courses of treatment by treatment band, patient type and financial year</v>
      </c>
    </row>
    <row r="12" spans="1:1" ht="14.55" customHeight="1" x14ac:dyDescent="0.25">
      <c r="A12" s="10" t="str">
        <f>HYPERLINK("#'Table_1e_i'!A1", "Table 1e_i: Percentage of courses of treatment by patient type, treatment band and financial year")</f>
        <v>Table 1e_i: Percentage of courses of treatment by patient type, treatment band and financial year</v>
      </c>
    </row>
    <row r="13" spans="1:1" ht="14.55" customHeight="1" x14ac:dyDescent="0.25">
      <c r="A13" s="10" t="str">
        <f>HYPERLINK("#'Table_1e_ii'!A1", "Table 1e_ii: Percentage of courses of treatment by patient type and financial year")</f>
        <v>Table 1e_ii: Percentage of courses of treatment by patient type and financial year</v>
      </c>
    </row>
    <row r="14" spans="1:1" ht="14.55" customHeight="1" x14ac:dyDescent="0.25">
      <c r="A14" s="10" t="str">
        <f>HYPERLINK("#'Table_1f'!A1", "Table_1f: Courses of treatment by patient exemption type, treatment band, and financial year")</f>
        <v>Table_1f: Courses of treatment by patient exemption type, treatment band, and financial year</v>
      </c>
    </row>
    <row r="15" spans="1:1" ht="14.55" customHeight="1" x14ac:dyDescent="0.25">
      <c r="A15" s="10" t="str">
        <f>HYPERLINK("#'Table_1g_i'!A1", "Table_1g_i: Courses of treatment by Dental Care Professional type, treatment band, and financial year")</f>
        <v>Table_1g_i: Courses of treatment by Dental Care Professional type, treatment band, and financial year</v>
      </c>
    </row>
    <row r="16" spans="1:1" ht="14.55" customHeight="1" x14ac:dyDescent="0.25">
      <c r="A16" s="10" t="str">
        <f>HYPERLINK("#'Table_1g_ii'!A1", "Table_1g_ii: Courses of treatment by Dental Care Professional type, treatment band, and financial quarter")</f>
        <v>Table_1g_ii: Courses of treatment by Dental Care Professional type, treatment band, and financial quarter</v>
      </c>
    </row>
    <row r="17" spans="1:1" ht="22.95" customHeight="1" x14ac:dyDescent="0.25">
      <c r="A17" s="10" t="str">
        <f>HYPERLINK("#'Table_2a_i'!A1", "Table_2a_i: Count of units of dental activity by treatment band and financial year")</f>
        <v>Table_2a_i: Count of units of dental activity by treatment band and financial year</v>
      </c>
    </row>
    <row r="18" spans="1:1" ht="14.55" customHeight="1" x14ac:dyDescent="0.25">
      <c r="A18" s="10" t="str">
        <f>HYPERLINK("#'Table_2a_ii'!A1", "Table_2a_ii: Count of units of dental activity by treatment band and financial quarter")</f>
        <v>Table_2a_ii: Count of units of dental activity by treatment band and financial quarter</v>
      </c>
    </row>
    <row r="19" spans="1:1" ht="14.55" customHeight="1" x14ac:dyDescent="0.25">
      <c r="A19" s="10" t="str">
        <f>HYPERLINK("#'Table_2b_i'!A1", "Table_2b_i: Percentage of units of dental activity by treatment band and financial year")</f>
        <v>Table_2b_i: Percentage of units of dental activity by treatment band and financial year</v>
      </c>
    </row>
    <row r="20" spans="1:1" ht="14.55" customHeight="1" x14ac:dyDescent="0.25">
      <c r="A20" s="10" t="str">
        <f>HYPERLINK("#'Table_2b_ii'!A1", "Table_2b_ii: Percentage of units of dental activity by treatment band and financial quarter")</f>
        <v>Table_2b_ii: Percentage of units of dental activity by treatment band and financial quarter</v>
      </c>
    </row>
    <row r="21" spans="1:1" ht="14.55" customHeight="1" x14ac:dyDescent="0.25">
      <c r="A21" s="10" t="str">
        <f>HYPERLINK("#'Table_2c'!A1", "Table_2c: Units of dental activity by treatment band, patient type and financial year")</f>
        <v>Table_2c: Units of dental activity by treatment band, patient type and financial year</v>
      </c>
    </row>
    <row r="22" spans="1:1" ht="14.55" customHeight="1" x14ac:dyDescent="0.25">
      <c r="A22" s="10" t="str">
        <f>HYPERLINK("#'Table_2d'!A1", "Table 2d: Percentage of units of dental activity by treatment band, patient type and financial year")</f>
        <v>Table 2d: Percentage of units of dental activity by treatment band, patient type and financial year</v>
      </c>
    </row>
    <row r="23" spans="1:1" ht="14.55" customHeight="1" x14ac:dyDescent="0.25">
      <c r="A23" s="10" t="str">
        <f>HYPERLINK("#'Table_2e_i'!A1", "Table 2e_i: Percentage of units of dental activity by patient type, treatment band and financial year")</f>
        <v>Table 2e_i: Percentage of units of dental activity by patient type, treatment band and financial year</v>
      </c>
    </row>
    <row r="24" spans="1:1" ht="14.55" customHeight="1" x14ac:dyDescent="0.25">
      <c r="A24" s="10" t="str">
        <f>HYPERLINK("#'Table_2e_ii'!A1", "Table 2e_ii: Percentage of units of dental activity by patient type and financial year")</f>
        <v>Table 2e_ii: Percentage of units of dental activity by patient type and financial year</v>
      </c>
    </row>
    <row r="25" spans="1:1" ht="14.55" customHeight="1" x14ac:dyDescent="0.25">
      <c r="A25" s="10" t="str">
        <f>HYPERLINK("#'Table_2g_i'!A1", "Table_2g_i: Units of dental activity by Dental Care Professional type, treatment band, and financial year")</f>
        <v>Table_2g_i: Units of dental activity by Dental Care Professional type, treatment band, and financial year</v>
      </c>
    </row>
    <row r="26" spans="1:1" ht="14.55" customHeight="1" x14ac:dyDescent="0.25">
      <c r="A26" s="10" t="str">
        <f>HYPERLINK("#'Table_2g_ii'!A1", "Table_2g_ii: Units of dental activity by Dental Care Professional type, treatment band, and financial quarter")</f>
        <v>Table_2g_ii: Units of dental activity by Dental Care Professional type, treatment band, and financial quarter</v>
      </c>
    </row>
    <row r="27" spans="1:1" ht="22.95" customHeight="1" x14ac:dyDescent="0.25">
      <c r="A27" s="10" t="str">
        <f>HYPERLINK("#'Table_3a'!A1", "Table 3a: Units of orthodontic activity by financial year")</f>
        <v>Table 3a: Units of orthodontic activity by financial year</v>
      </c>
    </row>
    <row r="28" spans="1:1" ht="22.95" customHeight="1" x14ac:dyDescent="0.25">
      <c r="A28" s="10" t="str">
        <f>HYPERLINK("#'Table_4a'!A1", "Table 4a: Number of adult patients seen in the 24 months prior to a specified date")</f>
        <v>Table 4a: Number of adult patients seen in the 24 months prior to a specified date</v>
      </c>
    </row>
    <row r="29" spans="1:1" ht="14.55" customHeight="1" x14ac:dyDescent="0.25">
      <c r="A29" s="10" t="str">
        <f>HYPERLINK("#'Table_4b'!A1", "Table 4b: Percentage of adult patients seen in the 24 months prior to a specified date")</f>
        <v>Table 4b: Percentage of adult patients seen in the 24 months prior to a specified date</v>
      </c>
    </row>
    <row r="30" spans="1:1" ht="14.55" customHeight="1" x14ac:dyDescent="0.25">
      <c r="A30" s="10" t="str">
        <f>HYPERLINK("#'Table_4c'!A1", "Table 4c: Number of child patients seen in the 12 months prior to a specified date")</f>
        <v>Table 4c: Number of child patients seen in the 12 months prior to a specified date</v>
      </c>
    </row>
    <row r="31" spans="1:1" ht="14.55" customHeight="1" x14ac:dyDescent="0.25">
      <c r="A31" s="10" t="str">
        <f>HYPERLINK("#'Table_4d'!A1", "Table 4d: Percentage of child patients seen in the 12 months prior to a specified date")</f>
        <v>Table 4d: Percentage of child patients seen in the 12 months prior to a specified date</v>
      </c>
    </row>
    <row r="32" spans="1:1" ht="22.95" customHeight="1" x14ac:dyDescent="0.25">
      <c r="A32" s="10" t="str">
        <f>HYPERLINK("#'Table_5a'!A1", "Table 5a: Estimated number of adult courses of treatment that contain each clinical treatment by treatment band and financial year")</f>
        <v>Table 5a: Estimated number of adult courses of treatment that contain each clinical treatment by treatment band and financial year</v>
      </c>
    </row>
    <row r="33" spans="1:2" ht="14.55" customHeight="1" x14ac:dyDescent="0.25">
      <c r="A33" s="10" t="str">
        <f>HYPERLINK("#'Table_5b'!A1", "Table 5b: Estimated number of clinical treatment items provided to adults by treatment band and financial year")</f>
        <v>Table 5b: Estimated number of clinical treatment items provided to adults by treatment band and financial year</v>
      </c>
    </row>
    <row r="34" spans="1:2" ht="14.55" customHeight="1" x14ac:dyDescent="0.25">
      <c r="A34" s="10" t="str">
        <f>HYPERLINK("#'Table_5c'!A1", "Table 5c: Estimated number of child courses of treatment that contain each clinical treatment by treatment band and financial year")</f>
        <v>Table 5c: Estimated number of child courses of treatment that contain each clinical treatment by treatment band and financial year</v>
      </c>
    </row>
    <row r="35" spans="1:2" ht="14.55" customHeight="1" x14ac:dyDescent="0.25">
      <c r="A35" s="10" t="str">
        <f>HYPERLINK("#'Table_5d'!A1", "Table 5d: Estimated number of clinical treatment items provided to children by treatment band and financial year")</f>
        <v>Table 5d: Estimated number of clinical treatment items provided to children by treatment band and financial year</v>
      </c>
    </row>
    <row r="36" spans="1:2" ht="22.95" customHeight="1" x14ac:dyDescent="0.25">
      <c r="A36" s="10" t="str">
        <f>HYPERLINK("#'Table_6a'!A1", "Table 6a: Patient charge revenue (£) by treatment band and financial year")</f>
        <v>Table 6a: Patient charge revenue (£) by treatment band and financial year</v>
      </c>
    </row>
    <row r="37" spans="1:2" ht="14.55" customHeight="1" x14ac:dyDescent="0.25">
      <c r="A37" s="10" t="str">
        <f>HYPERLINK("#'Table_6b'!A1", "Table 6b: Percentage patient charge revenue by treatment band and financial year")</f>
        <v>Table 6b: Percentage patient charge revenue by treatment band and financial year</v>
      </c>
    </row>
    <row r="38" spans="1:2" ht="14.55" customHeight="1" x14ac:dyDescent="0.25">
      <c r="A38" s="10" t="str">
        <f>HYPERLINK("#'Table_6c'!A1", "Table 6c: Cost of treatment (£) delivered to exempt groups by treatment band and financial year")</f>
        <v>Table 6c: Cost of treatment (£) delivered to exempt groups by treatment band and financial year</v>
      </c>
    </row>
    <row r="39" spans="1:2" ht="22.95" customHeight="1" x14ac:dyDescent="0.25">
      <c r="A39" s="1" t="s">
        <v>225</v>
      </c>
    </row>
    <row r="40" spans="1:2" ht="14.55" customHeight="1" x14ac:dyDescent="0.25">
      <c r="A40" t="s">
        <v>226</v>
      </c>
    </row>
    <row r="41" spans="1:2" ht="14.55" customHeight="1" x14ac:dyDescent="0.25">
      <c r="A41" s="1" t="s">
        <v>227</v>
      </c>
      <c r="B41" t="s">
        <v>228</v>
      </c>
    </row>
    <row r="42" spans="1:2" ht="14.55" customHeight="1" x14ac:dyDescent="0.25">
      <c r="A42" s="13" t="s">
        <v>229</v>
      </c>
    </row>
    <row r="43" spans="1:2" ht="14.55" customHeight="1" x14ac:dyDescent="0.25">
      <c r="A43" s="1" t="s">
        <v>230</v>
      </c>
    </row>
    <row r="44" spans="1:2" ht="14.55" customHeight="1" x14ac:dyDescent="0.25">
      <c r="A44" t="s">
        <v>231</v>
      </c>
    </row>
    <row r="45" spans="1:2" ht="14.55" customHeight="1" x14ac:dyDescent="0.25">
      <c r="A45" t="s">
        <v>232</v>
      </c>
    </row>
    <row r="46" spans="1:2" ht="14.55" customHeight="1" x14ac:dyDescent="0.25">
      <c r="A46" t="s">
        <v>233</v>
      </c>
    </row>
    <row r="47" spans="1:2" ht="14.55" customHeight="1" x14ac:dyDescent="0.25">
      <c r="A47" t="s">
        <v>234</v>
      </c>
    </row>
    <row r="48" spans="1:2" ht="14.55" customHeight="1" x14ac:dyDescent="0.25">
      <c r="A48" t="s">
        <v>235</v>
      </c>
    </row>
    <row r="49" spans="1:2" ht="14.55" customHeight="1" x14ac:dyDescent="0.25">
      <c r="A49" t="s">
        <v>236</v>
      </c>
    </row>
    <row r="50" spans="1:2" ht="14.55" customHeight="1" x14ac:dyDescent="0.25">
      <c r="A50" t="s">
        <v>237</v>
      </c>
    </row>
    <row r="51" spans="1:2" ht="14.55" customHeight="1" x14ac:dyDescent="0.25">
      <c r="A51" t="s">
        <v>238</v>
      </c>
    </row>
    <row r="52" spans="1:2" ht="14.55" customHeight="1" x14ac:dyDescent="0.25">
      <c r="A52" t="s">
        <v>239</v>
      </c>
    </row>
    <row r="53" spans="1:2" ht="14.55" customHeight="1" x14ac:dyDescent="0.25">
      <c r="A53" s="1" t="s">
        <v>240</v>
      </c>
    </row>
    <row r="54" spans="1:2" ht="14.55" customHeight="1" x14ac:dyDescent="0.25">
      <c r="A54" t="s">
        <v>241</v>
      </c>
    </row>
    <row r="55" spans="1:2" ht="14.55" customHeight="1" x14ac:dyDescent="0.25">
      <c r="A55" t="s">
        <v>242</v>
      </c>
    </row>
    <row r="56" spans="1:2" ht="14.55" customHeight="1" x14ac:dyDescent="0.25">
      <c r="A56" t="s">
        <v>243</v>
      </c>
    </row>
    <row r="57" spans="1:2" ht="14.55" customHeight="1" x14ac:dyDescent="0.25">
      <c r="A57" t="s">
        <v>244</v>
      </c>
    </row>
    <row r="58" spans="1:2" ht="14.55" customHeight="1" x14ac:dyDescent="0.25">
      <c r="A58" t="s">
        <v>245</v>
      </c>
    </row>
    <row r="59" spans="1:2" ht="14.55" customHeight="1" x14ac:dyDescent="0.25">
      <c r="A59" t="s">
        <v>246</v>
      </c>
      <c r="B59" t="s">
        <v>247</v>
      </c>
    </row>
  </sheetData>
  <hyperlinks>
    <hyperlink ref="A42"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
  <sheetViews>
    <sheetView showGridLines="0" workbookViewId="0"/>
  </sheetViews>
  <sheetFormatPr defaultColWidth="11.5546875" defaultRowHeight="13.2" x14ac:dyDescent="0.25"/>
  <cols>
    <col min="1" max="1" width="20.6640625" customWidth="1"/>
    <col min="2" max="2" width="14.6640625" customWidth="1"/>
    <col min="3" max="3" width="18.6640625" customWidth="1"/>
    <col min="4" max="5" width="14.6640625" customWidth="1"/>
  </cols>
  <sheetData>
    <row r="1" spans="1:5" ht="14.55" customHeight="1" x14ac:dyDescent="0.25">
      <c r="A1" s="1" t="s">
        <v>99</v>
      </c>
    </row>
    <row r="2" spans="1:5" ht="28.95" customHeight="1" x14ac:dyDescent="0.25">
      <c r="A2" s="1" t="s">
        <v>42</v>
      </c>
    </row>
    <row r="3" spans="1:5" ht="14.55" customHeight="1" x14ac:dyDescent="0.25">
      <c r="A3" t="s">
        <v>43</v>
      </c>
    </row>
    <row r="4" spans="1:5" ht="14.55" customHeight="1" x14ac:dyDescent="0.25">
      <c r="A4" t="s">
        <v>100</v>
      </c>
    </row>
    <row r="5" spans="1:5" ht="28.95" customHeight="1" x14ac:dyDescent="0.25">
      <c r="A5" s="3" t="s">
        <v>3</v>
      </c>
      <c r="B5" s="5" t="s">
        <v>93</v>
      </c>
      <c r="C5" s="5" t="s">
        <v>94</v>
      </c>
      <c r="D5" s="5" t="s">
        <v>95</v>
      </c>
      <c r="E5" s="5" t="s">
        <v>55</v>
      </c>
    </row>
    <row r="6" spans="1:5" ht="14.55" customHeight="1" x14ac:dyDescent="0.25">
      <c r="A6" s="4" t="s">
        <v>56</v>
      </c>
      <c r="B6" s="7">
        <v>33.688242362603297</v>
      </c>
      <c r="C6" s="7">
        <v>15.590889294277799</v>
      </c>
      <c r="D6" s="7">
        <v>50.720868343118902</v>
      </c>
      <c r="E6" s="7">
        <v>100</v>
      </c>
    </row>
    <row r="7" spans="1:5" ht="14.55" customHeight="1" x14ac:dyDescent="0.25">
      <c r="A7" s="4" t="s">
        <v>57</v>
      </c>
      <c r="B7" s="7">
        <v>32.686937315614003</v>
      </c>
      <c r="C7" s="7">
        <v>15.962092545159599</v>
      </c>
      <c r="D7" s="7">
        <v>51.350970139226497</v>
      </c>
      <c r="E7" s="7">
        <v>100</v>
      </c>
    </row>
    <row r="8" spans="1:5" ht="14.55" customHeight="1" x14ac:dyDescent="0.25">
      <c r="A8" s="4" t="s">
        <v>58</v>
      </c>
      <c r="B8" s="7">
        <v>31.2898430534642</v>
      </c>
      <c r="C8" s="7">
        <v>16.1660845508252</v>
      </c>
      <c r="D8" s="7">
        <v>52.5440723957107</v>
      </c>
      <c r="E8" s="7">
        <v>100</v>
      </c>
    </row>
    <row r="9" spans="1:5" ht="14.55" customHeight="1" x14ac:dyDescent="0.25">
      <c r="A9" s="4" t="s">
        <v>59</v>
      </c>
      <c r="B9" s="7">
        <v>30.306248769437801</v>
      </c>
      <c r="C9" s="7">
        <v>17.1941684604224</v>
      </c>
      <c r="D9" s="7">
        <v>52.499582770139902</v>
      </c>
      <c r="E9" s="7">
        <v>100</v>
      </c>
    </row>
    <row r="10" spans="1:5" ht="14.55" customHeight="1" x14ac:dyDescent="0.25">
      <c r="A10" s="4" t="s">
        <v>60</v>
      </c>
      <c r="B10" s="7">
        <v>27.494815194073801</v>
      </c>
      <c r="C10" s="7">
        <v>19.246096813288698</v>
      </c>
      <c r="D10" s="7">
        <v>53.259087992637603</v>
      </c>
      <c r="E10" s="7">
        <v>100</v>
      </c>
    </row>
    <row r="11" spans="1:5" ht="14.55" customHeight="1" x14ac:dyDescent="0.25">
      <c r="A11" s="4" t="s">
        <v>61</v>
      </c>
      <c r="B11" s="7">
        <v>30.065405734965498</v>
      </c>
      <c r="C11" s="7">
        <v>16.304398458512399</v>
      </c>
      <c r="D11" s="7">
        <v>53.630195806522202</v>
      </c>
      <c r="E11" s="7">
        <v>100</v>
      </c>
    </row>
    <row r="12" spans="1:5" x14ac:dyDescent="0.25">
      <c r="A12" s="4"/>
      <c r="B12" s="7"/>
      <c r="C12" s="7"/>
      <c r="D12" s="7"/>
      <c r="E12" s="7"/>
    </row>
    <row r="13" spans="1:5" x14ac:dyDescent="0.25">
      <c r="A13" s="4"/>
      <c r="B13" s="7"/>
      <c r="C13" s="7"/>
      <c r="D13" s="7"/>
      <c r="E13" s="7"/>
    </row>
    <row r="14" spans="1:5" x14ac:dyDescent="0.25">
      <c r="A14" s="4"/>
      <c r="B14" s="7"/>
      <c r="C14" s="7"/>
      <c r="D14" s="7"/>
      <c r="E14" s="7"/>
    </row>
    <row r="15" spans="1:5" x14ac:dyDescent="0.25">
      <c r="A15" s="4"/>
      <c r="B15" s="7"/>
      <c r="C15" s="7"/>
      <c r="D15" s="7"/>
      <c r="E15" s="7"/>
    </row>
    <row r="16" spans="1:5" x14ac:dyDescent="0.25">
      <c r="A16" s="4"/>
      <c r="B16" s="7"/>
      <c r="C16" s="7"/>
      <c r="D16" s="7"/>
      <c r="E16" s="7"/>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2"/>
  <sheetViews>
    <sheetView showGridLines="0" workbookViewId="0"/>
  </sheetViews>
  <sheetFormatPr defaultColWidth="11.5546875" defaultRowHeight="13.2" x14ac:dyDescent="0.25"/>
  <cols>
    <col min="1" max="1" width="20.6640625" customWidth="1"/>
    <col min="2" max="2" width="55.6640625" customWidth="1"/>
    <col min="3" max="10" width="14.6640625" customWidth="1"/>
    <col min="11" max="11" width="37.6640625" customWidth="1"/>
    <col min="12" max="12" width="14.6640625" customWidth="1"/>
  </cols>
  <sheetData>
    <row r="1" spans="1:12" ht="14.55" customHeight="1" x14ac:dyDescent="0.25">
      <c r="A1" s="1" t="s">
        <v>101</v>
      </c>
    </row>
    <row r="2" spans="1:12" ht="28.95" customHeight="1" x14ac:dyDescent="0.25">
      <c r="A2" s="1" t="s">
        <v>42</v>
      </c>
    </row>
    <row r="3" spans="1:12" ht="14.55" customHeight="1" x14ac:dyDescent="0.25">
      <c r="A3" t="s">
        <v>43</v>
      </c>
    </row>
    <row r="4" spans="1:12" ht="14.55" customHeight="1" x14ac:dyDescent="0.25">
      <c r="A4" t="s">
        <v>102</v>
      </c>
    </row>
    <row r="5" spans="1:12" ht="14.55" customHeight="1" x14ac:dyDescent="0.25">
      <c r="A5" t="s">
        <v>103</v>
      </c>
    </row>
    <row r="6" spans="1:12" ht="28.95" customHeight="1" x14ac:dyDescent="0.25">
      <c r="A6" s="3" t="s">
        <v>3</v>
      </c>
      <c r="B6" s="3" t="s">
        <v>17</v>
      </c>
      <c r="C6" s="5" t="s">
        <v>46</v>
      </c>
      <c r="D6" s="5" t="s">
        <v>47</v>
      </c>
      <c r="E6" s="5" t="s">
        <v>48</v>
      </c>
      <c r="F6" s="5" t="s">
        <v>49</v>
      </c>
      <c r="G6" s="5" t="s">
        <v>50</v>
      </c>
      <c r="H6" s="5" t="s">
        <v>51</v>
      </c>
      <c r="I6" s="5" t="s">
        <v>52</v>
      </c>
      <c r="J6" s="5" t="s">
        <v>53</v>
      </c>
      <c r="K6" s="5" t="s">
        <v>54</v>
      </c>
      <c r="L6" s="5" t="s">
        <v>55</v>
      </c>
    </row>
    <row r="7" spans="1:12" ht="14.55" customHeight="1" x14ac:dyDescent="0.25">
      <c r="A7" s="4" t="s">
        <v>56</v>
      </c>
      <c r="B7" s="4" t="s">
        <v>104</v>
      </c>
      <c r="C7" s="6">
        <v>21404762</v>
      </c>
      <c r="D7" s="6">
        <v>1897</v>
      </c>
      <c r="E7" s="6">
        <v>6586560</v>
      </c>
      <c r="F7" s="6">
        <v>2246241</v>
      </c>
      <c r="G7" s="6">
        <v>111933</v>
      </c>
      <c r="H7" s="6">
        <v>1302867</v>
      </c>
      <c r="I7" s="6">
        <v>3658273</v>
      </c>
      <c r="J7" s="6">
        <v>90194</v>
      </c>
      <c r="K7" s="6">
        <v>9634</v>
      </c>
      <c r="L7" s="6">
        <v>35412361</v>
      </c>
    </row>
    <row r="8" spans="1:12" ht="14.55" customHeight="1" x14ac:dyDescent="0.25">
      <c r="A8" s="4" t="s">
        <v>56</v>
      </c>
      <c r="B8" s="4" t="s">
        <v>105</v>
      </c>
      <c r="C8" s="6">
        <v>70875</v>
      </c>
      <c r="D8" s="6">
        <v>47</v>
      </c>
      <c r="E8" s="6">
        <v>55931</v>
      </c>
      <c r="F8" s="6">
        <v>18262</v>
      </c>
      <c r="G8" s="6">
        <v>663</v>
      </c>
      <c r="H8" s="6">
        <v>28156</v>
      </c>
      <c r="I8" s="6">
        <v>37074</v>
      </c>
      <c r="J8" s="6"/>
      <c r="K8" s="6"/>
      <c r="L8" s="6">
        <v>211008</v>
      </c>
    </row>
    <row r="9" spans="1:12" ht="14.55" customHeight="1" x14ac:dyDescent="0.25">
      <c r="A9" s="4" t="s">
        <v>56</v>
      </c>
      <c r="B9" s="4" t="s">
        <v>106</v>
      </c>
      <c r="C9" s="6">
        <v>725701</v>
      </c>
      <c r="D9" s="6">
        <v>209</v>
      </c>
      <c r="E9" s="6">
        <v>711709</v>
      </c>
      <c r="F9" s="6">
        <v>244792</v>
      </c>
      <c r="G9" s="6">
        <v>14539</v>
      </c>
      <c r="H9" s="6">
        <v>327731</v>
      </c>
      <c r="I9" s="6">
        <v>617319</v>
      </c>
      <c r="J9" s="6">
        <v>10</v>
      </c>
      <c r="K9" s="6"/>
      <c r="L9" s="6">
        <v>2642010</v>
      </c>
    </row>
    <row r="10" spans="1:12" ht="14.55" customHeight="1" x14ac:dyDescent="0.25">
      <c r="A10" s="4" t="s">
        <v>56</v>
      </c>
      <c r="B10" s="4" t="s">
        <v>107</v>
      </c>
      <c r="C10" s="6">
        <v>15315</v>
      </c>
      <c r="D10" s="6">
        <v>12</v>
      </c>
      <c r="E10" s="6">
        <v>15583</v>
      </c>
      <c r="F10" s="6">
        <v>5708</v>
      </c>
      <c r="G10" s="6">
        <v>319</v>
      </c>
      <c r="H10" s="6">
        <v>8035</v>
      </c>
      <c r="I10" s="6">
        <v>13061</v>
      </c>
      <c r="J10" s="6"/>
      <c r="K10" s="6"/>
      <c r="L10" s="6">
        <v>58033</v>
      </c>
    </row>
    <row r="11" spans="1:12" ht="14.55" customHeight="1" x14ac:dyDescent="0.25">
      <c r="A11" s="4" t="s">
        <v>56</v>
      </c>
      <c r="B11" s="4" t="s">
        <v>108</v>
      </c>
      <c r="C11" s="6">
        <v>179644</v>
      </c>
      <c r="D11" s="6">
        <v>174</v>
      </c>
      <c r="E11" s="6">
        <v>162885</v>
      </c>
      <c r="F11" s="6">
        <v>53210</v>
      </c>
      <c r="G11" s="6">
        <v>1739</v>
      </c>
      <c r="H11" s="6">
        <v>79972</v>
      </c>
      <c r="I11" s="6">
        <v>108108</v>
      </c>
      <c r="J11" s="6"/>
      <c r="K11" s="6"/>
      <c r="L11" s="6">
        <v>585732</v>
      </c>
    </row>
    <row r="12" spans="1:12" ht="14.55" customHeight="1" x14ac:dyDescent="0.25">
      <c r="A12" s="4" t="s">
        <v>56</v>
      </c>
      <c r="B12" s="4" t="s">
        <v>109</v>
      </c>
      <c r="C12" s="6">
        <v>209228</v>
      </c>
      <c r="D12" s="6">
        <v>15</v>
      </c>
      <c r="E12" s="6">
        <v>49063</v>
      </c>
      <c r="F12" s="6">
        <v>18643</v>
      </c>
      <c r="G12" s="6">
        <v>1028</v>
      </c>
      <c r="H12" s="6">
        <v>13887</v>
      </c>
      <c r="I12" s="6">
        <v>20217</v>
      </c>
      <c r="J12" s="6"/>
      <c r="K12" s="6"/>
      <c r="L12" s="6">
        <v>312081</v>
      </c>
    </row>
    <row r="13" spans="1:12" ht="14.55" customHeight="1" x14ac:dyDescent="0.25">
      <c r="A13" s="4" t="s">
        <v>56</v>
      </c>
      <c r="B13" s="4" t="s">
        <v>93</v>
      </c>
      <c r="C13" s="6">
        <v>8750819</v>
      </c>
      <c r="D13" s="6">
        <v>669</v>
      </c>
      <c r="E13" s="6">
        <v>1724459</v>
      </c>
      <c r="F13" s="6">
        <v>796070</v>
      </c>
      <c r="G13" s="6">
        <v>11787</v>
      </c>
      <c r="H13" s="6">
        <v>77196</v>
      </c>
      <c r="I13" s="6">
        <v>566971</v>
      </c>
      <c r="J13" s="6">
        <v>1831</v>
      </c>
      <c r="K13" s="6"/>
      <c r="L13" s="6">
        <v>11929802</v>
      </c>
    </row>
    <row r="14" spans="1:12" ht="14.55" customHeight="1" x14ac:dyDescent="0.25">
      <c r="A14" s="4" t="s">
        <v>56</v>
      </c>
      <c r="B14" s="4" t="s">
        <v>110</v>
      </c>
      <c r="C14" s="6">
        <v>102487</v>
      </c>
      <c r="D14" s="6">
        <v>5</v>
      </c>
      <c r="E14" s="6">
        <v>47884</v>
      </c>
      <c r="F14" s="6">
        <v>11245</v>
      </c>
      <c r="G14" s="6">
        <v>808</v>
      </c>
      <c r="H14" s="6">
        <v>17132</v>
      </c>
      <c r="I14" s="6">
        <v>35340</v>
      </c>
      <c r="J14" s="6"/>
      <c r="K14" s="6"/>
      <c r="L14" s="6">
        <v>214901</v>
      </c>
    </row>
    <row r="15" spans="1:12" ht="14.55" customHeight="1" x14ac:dyDescent="0.25">
      <c r="A15" s="4" t="s">
        <v>56</v>
      </c>
      <c r="B15" s="4" t="s">
        <v>111</v>
      </c>
      <c r="C15" s="6">
        <v>5945</v>
      </c>
      <c r="D15" s="6">
        <v>42</v>
      </c>
      <c r="E15" s="6">
        <v>7422</v>
      </c>
      <c r="F15" s="6">
        <v>2187</v>
      </c>
      <c r="G15" s="6">
        <v>188</v>
      </c>
      <c r="H15" s="6">
        <v>4134</v>
      </c>
      <c r="I15" s="6">
        <v>12341</v>
      </c>
      <c r="J15" s="6"/>
      <c r="K15" s="6"/>
      <c r="L15" s="6">
        <v>32259</v>
      </c>
    </row>
    <row r="16" spans="1:12" ht="14.55" customHeight="1" x14ac:dyDescent="0.25">
      <c r="A16" s="4" t="s">
        <v>56</v>
      </c>
      <c r="B16" s="4" t="s">
        <v>112</v>
      </c>
      <c r="C16" s="6">
        <v>65302</v>
      </c>
      <c r="D16" s="6">
        <v>32</v>
      </c>
      <c r="E16" s="6">
        <v>51818</v>
      </c>
      <c r="F16" s="6">
        <v>17803</v>
      </c>
      <c r="G16" s="6">
        <v>972</v>
      </c>
      <c r="H16" s="6">
        <v>26213</v>
      </c>
      <c r="I16" s="6">
        <v>34312</v>
      </c>
      <c r="J16" s="6"/>
      <c r="K16" s="6"/>
      <c r="L16" s="6">
        <v>196452</v>
      </c>
    </row>
    <row r="17" spans="1:12" ht="14.55" customHeight="1" x14ac:dyDescent="0.25">
      <c r="A17" s="4" t="s">
        <v>56</v>
      </c>
      <c r="B17" s="4" t="s">
        <v>113</v>
      </c>
      <c r="C17" s="6">
        <v>14314</v>
      </c>
      <c r="D17" s="6">
        <v>1</v>
      </c>
      <c r="E17" s="6">
        <v>7335</v>
      </c>
      <c r="F17" s="6">
        <v>2706</v>
      </c>
      <c r="G17" s="6">
        <v>106</v>
      </c>
      <c r="H17" s="6">
        <v>4625</v>
      </c>
      <c r="I17" s="6">
        <v>3614</v>
      </c>
      <c r="J17" s="6"/>
      <c r="K17" s="6"/>
      <c r="L17" s="6">
        <v>32701</v>
      </c>
    </row>
    <row r="18" spans="1:12" ht="14.55" customHeight="1" x14ac:dyDescent="0.25">
      <c r="A18" s="4" t="s">
        <v>56</v>
      </c>
      <c r="B18" s="4" t="s">
        <v>114</v>
      </c>
      <c r="C18" s="6">
        <v>72662</v>
      </c>
      <c r="D18" s="6">
        <v>34</v>
      </c>
      <c r="E18" s="6">
        <v>72359</v>
      </c>
      <c r="F18" s="6">
        <v>19089</v>
      </c>
      <c r="G18" s="6">
        <v>1383</v>
      </c>
      <c r="H18" s="6">
        <v>28415</v>
      </c>
      <c r="I18" s="6">
        <v>38701</v>
      </c>
      <c r="J18" s="6"/>
      <c r="K18" s="6"/>
      <c r="L18" s="6">
        <v>232643</v>
      </c>
    </row>
    <row r="19" spans="1:12" ht="14.55" customHeight="1" x14ac:dyDescent="0.25">
      <c r="A19" s="4" t="s">
        <v>56</v>
      </c>
      <c r="B19" s="4" t="s">
        <v>115</v>
      </c>
      <c r="C19" s="6">
        <v>139591</v>
      </c>
      <c r="D19" s="6">
        <v>15</v>
      </c>
      <c r="E19" s="6">
        <v>81703</v>
      </c>
      <c r="F19" s="6">
        <v>27741</v>
      </c>
      <c r="G19" s="6">
        <v>2641</v>
      </c>
      <c r="H19" s="6">
        <v>34996</v>
      </c>
      <c r="I19" s="6">
        <v>48105</v>
      </c>
      <c r="J19" s="6"/>
      <c r="K19" s="6"/>
      <c r="L19" s="6">
        <v>334792</v>
      </c>
    </row>
    <row r="20" spans="1:12" ht="14.55" customHeight="1" x14ac:dyDescent="0.25">
      <c r="A20" s="4" t="s">
        <v>56</v>
      </c>
      <c r="B20" s="4" t="s">
        <v>116</v>
      </c>
      <c r="C20" s="6">
        <v>10836508</v>
      </c>
      <c r="D20" s="6">
        <v>608</v>
      </c>
      <c r="E20" s="6">
        <v>3406733</v>
      </c>
      <c r="F20" s="6">
        <v>969507</v>
      </c>
      <c r="G20" s="6">
        <v>74904</v>
      </c>
      <c r="H20" s="6">
        <v>551484</v>
      </c>
      <c r="I20" s="6">
        <v>2023735</v>
      </c>
      <c r="J20" s="6">
        <v>88346</v>
      </c>
      <c r="K20" s="6">
        <v>9632</v>
      </c>
      <c r="L20" s="6">
        <v>17961457</v>
      </c>
    </row>
    <row r="21" spans="1:12" ht="14.55" customHeight="1" x14ac:dyDescent="0.25">
      <c r="A21" s="4" t="s">
        <v>56</v>
      </c>
      <c r="B21" s="4" t="s">
        <v>117</v>
      </c>
      <c r="C21" s="6">
        <v>216371</v>
      </c>
      <c r="D21" s="6">
        <v>34</v>
      </c>
      <c r="E21" s="6">
        <v>191676</v>
      </c>
      <c r="F21" s="6">
        <v>59278</v>
      </c>
      <c r="G21" s="6">
        <v>856</v>
      </c>
      <c r="H21" s="6">
        <v>100891</v>
      </c>
      <c r="I21" s="6">
        <v>99375</v>
      </c>
      <c r="J21" s="6">
        <v>7</v>
      </c>
      <c r="K21" s="6">
        <v>2</v>
      </c>
      <c r="L21" s="6">
        <v>668490</v>
      </c>
    </row>
    <row r="22" spans="1:12" ht="14.55" customHeight="1" x14ac:dyDescent="0.25">
      <c r="A22" s="4" t="s">
        <v>57</v>
      </c>
      <c r="B22" s="4" t="s">
        <v>104</v>
      </c>
      <c r="C22" s="6">
        <v>19999351</v>
      </c>
      <c r="D22" s="6">
        <v>36131</v>
      </c>
      <c r="E22" s="6">
        <v>6625116</v>
      </c>
      <c r="F22" s="6">
        <v>2161582</v>
      </c>
      <c r="G22" s="6">
        <v>112219</v>
      </c>
      <c r="H22" s="6">
        <v>1385343</v>
      </c>
      <c r="I22" s="6">
        <v>3674710</v>
      </c>
      <c r="J22" s="6">
        <v>112046</v>
      </c>
      <c r="K22" s="6">
        <v>9430</v>
      </c>
      <c r="L22" s="6">
        <v>34115928</v>
      </c>
    </row>
    <row r="23" spans="1:12" ht="14.55" customHeight="1" x14ac:dyDescent="0.25">
      <c r="A23" s="4" t="s">
        <v>57</v>
      </c>
      <c r="B23" s="4" t="s">
        <v>105</v>
      </c>
      <c r="C23" s="6">
        <v>87655</v>
      </c>
      <c r="D23" s="6">
        <v>836</v>
      </c>
      <c r="E23" s="6">
        <v>76954</v>
      </c>
      <c r="F23" s="6">
        <v>23750</v>
      </c>
      <c r="G23" s="6">
        <v>974</v>
      </c>
      <c r="H23" s="6">
        <v>38526</v>
      </c>
      <c r="I23" s="6">
        <v>51988</v>
      </c>
      <c r="J23" s="6">
        <v>1</v>
      </c>
      <c r="K23" s="6"/>
      <c r="L23" s="6">
        <v>280684</v>
      </c>
    </row>
    <row r="24" spans="1:12" ht="14.55" customHeight="1" x14ac:dyDescent="0.25">
      <c r="A24" s="4" t="s">
        <v>57</v>
      </c>
      <c r="B24" s="4" t="s">
        <v>106</v>
      </c>
      <c r="C24" s="6">
        <v>563848</v>
      </c>
      <c r="D24" s="6">
        <v>3023</v>
      </c>
      <c r="E24" s="6">
        <v>590381</v>
      </c>
      <c r="F24" s="6">
        <v>202221</v>
      </c>
      <c r="G24" s="6">
        <v>13156</v>
      </c>
      <c r="H24" s="6">
        <v>301447</v>
      </c>
      <c r="I24" s="6">
        <v>546527</v>
      </c>
      <c r="J24" s="6">
        <v>9</v>
      </c>
      <c r="K24" s="6">
        <v>1</v>
      </c>
      <c r="L24" s="6">
        <v>2220613</v>
      </c>
    </row>
    <row r="25" spans="1:12" ht="14.55" customHeight="1" x14ac:dyDescent="0.25">
      <c r="A25" s="4" t="s">
        <v>57</v>
      </c>
      <c r="B25" s="4" t="s">
        <v>107</v>
      </c>
      <c r="C25" s="6">
        <v>16765</v>
      </c>
      <c r="D25" s="6">
        <v>144</v>
      </c>
      <c r="E25" s="6">
        <v>18404</v>
      </c>
      <c r="F25" s="6">
        <v>6489</v>
      </c>
      <c r="G25" s="6">
        <v>352</v>
      </c>
      <c r="H25" s="6">
        <v>9860</v>
      </c>
      <c r="I25" s="6">
        <v>15643</v>
      </c>
      <c r="J25" s="6">
        <v>1</v>
      </c>
      <c r="K25" s="6"/>
      <c r="L25" s="6">
        <v>67658</v>
      </c>
    </row>
    <row r="26" spans="1:12" ht="14.55" customHeight="1" x14ac:dyDescent="0.25">
      <c r="A26" s="4" t="s">
        <v>57</v>
      </c>
      <c r="B26" s="4" t="s">
        <v>108</v>
      </c>
      <c r="C26" s="6">
        <v>184073</v>
      </c>
      <c r="D26" s="6">
        <v>1889</v>
      </c>
      <c r="E26" s="6">
        <v>176405</v>
      </c>
      <c r="F26" s="6">
        <v>57249</v>
      </c>
      <c r="G26" s="6">
        <v>1971</v>
      </c>
      <c r="H26" s="6">
        <v>92270</v>
      </c>
      <c r="I26" s="6">
        <v>125734</v>
      </c>
      <c r="J26" s="6">
        <v>1</v>
      </c>
      <c r="K26" s="6"/>
      <c r="L26" s="6">
        <v>639592</v>
      </c>
    </row>
    <row r="27" spans="1:12" ht="14.55" customHeight="1" x14ac:dyDescent="0.25">
      <c r="A27" s="4" t="s">
        <v>57</v>
      </c>
      <c r="B27" s="4" t="s">
        <v>109</v>
      </c>
      <c r="C27" s="6">
        <v>185527</v>
      </c>
      <c r="D27" s="6">
        <v>206</v>
      </c>
      <c r="E27" s="6">
        <v>47957</v>
      </c>
      <c r="F27" s="6">
        <v>16290</v>
      </c>
      <c r="G27" s="6">
        <v>1031</v>
      </c>
      <c r="H27" s="6">
        <v>13163</v>
      </c>
      <c r="I27" s="6">
        <v>20173</v>
      </c>
      <c r="J27" s="6"/>
      <c r="K27" s="6"/>
      <c r="L27" s="6">
        <v>284347</v>
      </c>
    </row>
    <row r="28" spans="1:12" ht="14.55" customHeight="1" x14ac:dyDescent="0.25">
      <c r="A28" s="4" t="s">
        <v>57</v>
      </c>
      <c r="B28" s="4" t="s">
        <v>93</v>
      </c>
      <c r="C28" s="6">
        <v>8036235</v>
      </c>
      <c r="D28" s="6">
        <v>9616</v>
      </c>
      <c r="E28" s="6">
        <v>1747300</v>
      </c>
      <c r="F28" s="6">
        <v>721715</v>
      </c>
      <c r="G28" s="6">
        <v>11458</v>
      </c>
      <c r="H28" s="6">
        <v>72506</v>
      </c>
      <c r="I28" s="6">
        <v>550088</v>
      </c>
      <c r="J28" s="6">
        <v>2534</v>
      </c>
      <c r="K28" s="6"/>
      <c r="L28" s="6">
        <v>11151452</v>
      </c>
    </row>
    <row r="29" spans="1:12" ht="14.55" customHeight="1" x14ac:dyDescent="0.25">
      <c r="A29" s="4" t="s">
        <v>57</v>
      </c>
      <c r="B29" s="4" t="s">
        <v>110</v>
      </c>
      <c r="C29" s="6">
        <v>98215</v>
      </c>
      <c r="D29" s="6">
        <v>175</v>
      </c>
      <c r="E29" s="6">
        <v>47855</v>
      </c>
      <c r="F29" s="6">
        <v>10346</v>
      </c>
      <c r="G29" s="6">
        <v>813</v>
      </c>
      <c r="H29" s="6">
        <v>18162</v>
      </c>
      <c r="I29" s="6">
        <v>36368</v>
      </c>
      <c r="J29" s="6"/>
      <c r="K29" s="6"/>
      <c r="L29" s="6">
        <v>211934</v>
      </c>
    </row>
    <row r="30" spans="1:12" ht="14.55" customHeight="1" x14ac:dyDescent="0.25">
      <c r="A30" s="4" t="s">
        <v>57</v>
      </c>
      <c r="B30" s="4" t="s">
        <v>111</v>
      </c>
      <c r="C30" s="6">
        <v>4065</v>
      </c>
      <c r="D30" s="6">
        <v>423</v>
      </c>
      <c r="E30" s="6">
        <v>5815</v>
      </c>
      <c r="F30" s="6">
        <v>1498</v>
      </c>
      <c r="G30" s="6">
        <v>107</v>
      </c>
      <c r="H30" s="6">
        <v>3536</v>
      </c>
      <c r="I30" s="6">
        <v>10100</v>
      </c>
      <c r="J30" s="6"/>
      <c r="K30" s="6"/>
      <c r="L30" s="6">
        <v>25544</v>
      </c>
    </row>
    <row r="31" spans="1:12" ht="14.55" customHeight="1" x14ac:dyDescent="0.25">
      <c r="A31" s="4" t="s">
        <v>57</v>
      </c>
      <c r="B31" s="4" t="s">
        <v>112</v>
      </c>
      <c r="C31" s="6">
        <v>63024</v>
      </c>
      <c r="D31" s="6">
        <v>279</v>
      </c>
      <c r="E31" s="6">
        <v>52459</v>
      </c>
      <c r="F31" s="6">
        <v>17855</v>
      </c>
      <c r="G31" s="6">
        <v>1109</v>
      </c>
      <c r="H31" s="6">
        <v>28604</v>
      </c>
      <c r="I31" s="6">
        <v>36165</v>
      </c>
      <c r="J31" s="6">
        <v>4</v>
      </c>
      <c r="K31" s="6"/>
      <c r="L31" s="6">
        <v>199499</v>
      </c>
    </row>
    <row r="32" spans="1:12" ht="14.55" customHeight="1" x14ac:dyDescent="0.25">
      <c r="A32" s="4" t="s">
        <v>57</v>
      </c>
      <c r="B32" s="4" t="s">
        <v>113</v>
      </c>
      <c r="C32" s="6">
        <v>14464</v>
      </c>
      <c r="D32" s="6">
        <v>32</v>
      </c>
      <c r="E32" s="6">
        <v>7957</v>
      </c>
      <c r="F32" s="6">
        <v>2943</v>
      </c>
      <c r="G32" s="6">
        <v>113</v>
      </c>
      <c r="H32" s="6">
        <v>5319</v>
      </c>
      <c r="I32" s="6">
        <v>3956</v>
      </c>
      <c r="J32" s="6"/>
      <c r="K32" s="6"/>
      <c r="L32" s="6">
        <v>34784</v>
      </c>
    </row>
    <row r="33" spans="1:12" ht="14.55" customHeight="1" x14ac:dyDescent="0.25">
      <c r="A33" s="4" t="s">
        <v>57</v>
      </c>
      <c r="B33" s="4" t="s">
        <v>114</v>
      </c>
      <c r="C33" s="6">
        <v>154061</v>
      </c>
      <c r="D33" s="6">
        <v>764</v>
      </c>
      <c r="E33" s="6">
        <v>157241</v>
      </c>
      <c r="F33" s="6">
        <v>39351</v>
      </c>
      <c r="G33" s="6">
        <v>2921</v>
      </c>
      <c r="H33" s="6">
        <v>60064</v>
      </c>
      <c r="I33" s="6">
        <v>86443</v>
      </c>
      <c r="J33" s="6">
        <v>1</v>
      </c>
      <c r="K33" s="6"/>
      <c r="L33" s="6">
        <v>500846</v>
      </c>
    </row>
    <row r="34" spans="1:12" ht="14.55" customHeight="1" x14ac:dyDescent="0.25">
      <c r="A34" s="4" t="s">
        <v>57</v>
      </c>
      <c r="B34" s="4" t="s">
        <v>115</v>
      </c>
      <c r="C34" s="6">
        <v>130268</v>
      </c>
      <c r="D34" s="6">
        <v>398</v>
      </c>
      <c r="E34" s="6">
        <v>78878</v>
      </c>
      <c r="F34" s="6">
        <v>25092</v>
      </c>
      <c r="G34" s="6">
        <v>2632</v>
      </c>
      <c r="H34" s="6">
        <v>36266</v>
      </c>
      <c r="I34" s="6">
        <v>48179</v>
      </c>
      <c r="J34" s="6"/>
      <c r="K34" s="6"/>
      <c r="L34" s="6">
        <v>321713</v>
      </c>
    </row>
    <row r="35" spans="1:12" ht="14.55" customHeight="1" x14ac:dyDescent="0.25">
      <c r="A35" s="4" t="s">
        <v>57</v>
      </c>
      <c r="B35" s="4" t="s">
        <v>116</v>
      </c>
      <c r="C35" s="6">
        <v>10257307</v>
      </c>
      <c r="D35" s="6">
        <v>17816</v>
      </c>
      <c r="E35" s="6">
        <v>3429622</v>
      </c>
      <c r="F35" s="6">
        <v>976459</v>
      </c>
      <c r="G35" s="6">
        <v>74739</v>
      </c>
      <c r="H35" s="6">
        <v>599787</v>
      </c>
      <c r="I35" s="6">
        <v>2044219</v>
      </c>
      <c r="J35" s="6">
        <v>109483</v>
      </c>
      <c r="K35" s="6">
        <v>9428</v>
      </c>
      <c r="L35" s="6">
        <v>17518860</v>
      </c>
    </row>
    <row r="36" spans="1:12" ht="14.55" customHeight="1" x14ac:dyDescent="0.25">
      <c r="A36" s="4" t="s">
        <v>57</v>
      </c>
      <c r="B36" s="4" t="s">
        <v>117</v>
      </c>
      <c r="C36" s="6">
        <v>203844</v>
      </c>
      <c r="D36" s="6">
        <v>530</v>
      </c>
      <c r="E36" s="6">
        <v>187888</v>
      </c>
      <c r="F36" s="6">
        <v>60324</v>
      </c>
      <c r="G36" s="6">
        <v>843</v>
      </c>
      <c r="H36" s="6">
        <v>105833</v>
      </c>
      <c r="I36" s="6">
        <v>99127</v>
      </c>
      <c r="J36" s="6">
        <v>12</v>
      </c>
      <c r="K36" s="6">
        <v>1</v>
      </c>
      <c r="L36" s="6">
        <v>658402</v>
      </c>
    </row>
    <row r="37" spans="1:12" ht="14.55" customHeight="1" x14ac:dyDescent="0.25">
      <c r="A37" s="4" t="s">
        <v>58</v>
      </c>
      <c r="B37" s="4" t="s">
        <v>104</v>
      </c>
      <c r="C37" s="6">
        <v>18148108</v>
      </c>
      <c r="D37" s="6">
        <v>6112049</v>
      </c>
      <c r="E37" s="6">
        <v>2215709</v>
      </c>
      <c r="F37" s="6">
        <v>692714</v>
      </c>
      <c r="G37" s="6">
        <v>33674</v>
      </c>
      <c r="H37" s="6">
        <v>1572686</v>
      </c>
      <c r="I37" s="6">
        <v>3785952</v>
      </c>
      <c r="J37" s="6">
        <v>133432</v>
      </c>
      <c r="K37" s="6">
        <v>9934</v>
      </c>
      <c r="L37" s="6">
        <v>32704258</v>
      </c>
    </row>
    <row r="38" spans="1:12" ht="14.55" customHeight="1" x14ac:dyDescent="0.25">
      <c r="A38" s="4" t="s">
        <v>58</v>
      </c>
      <c r="B38" s="4" t="s">
        <v>105</v>
      </c>
      <c r="C38" s="6">
        <v>90173</v>
      </c>
      <c r="D38" s="6">
        <v>78871</v>
      </c>
      <c r="E38" s="6">
        <v>26491</v>
      </c>
      <c r="F38" s="6">
        <v>8218</v>
      </c>
      <c r="G38" s="6">
        <v>360</v>
      </c>
      <c r="H38" s="6">
        <v>49633</v>
      </c>
      <c r="I38" s="6">
        <v>63695</v>
      </c>
      <c r="J38" s="6">
        <v>1</v>
      </c>
      <c r="K38" s="6"/>
      <c r="L38" s="6">
        <v>317442</v>
      </c>
    </row>
    <row r="39" spans="1:12" ht="14.55" customHeight="1" x14ac:dyDescent="0.25">
      <c r="A39" s="4" t="s">
        <v>58</v>
      </c>
      <c r="B39" s="4" t="s">
        <v>106</v>
      </c>
      <c r="C39" s="6">
        <v>433679</v>
      </c>
      <c r="D39" s="6">
        <v>430240</v>
      </c>
      <c r="E39" s="6">
        <v>173397</v>
      </c>
      <c r="F39" s="6">
        <v>59753</v>
      </c>
      <c r="G39" s="6">
        <v>3564</v>
      </c>
      <c r="H39" s="6">
        <v>286538</v>
      </c>
      <c r="I39" s="6">
        <v>497639</v>
      </c>
      <c r="J39" s="6">
        <v>5</v>
      </c>
      <c r="K39" s="6"/>
      <c r="L39" s="6">
        <v>1884815</v>
      </c>
    </row>
    <row r="40" spans="1:12" ht="14.55" customHeight="1" x14ac:dyDescent="0.25">
      <c r="A40" s="4" t="s">
        <v>58</v>
      </c>
      <c r="B40" s="4" t="s">
        <v>107</v>
      </c>
      <c r="C40" s="6">
        <v>17458</v>
      </c>
      <c r="D40" s="6">
        <v>20333</v>
      </c>
      <c r="E40" s="6">
        <v>6696</v>
      </c>
      <c r="F40" s="6">
        <v>2198</v>
      </c>
      <c r="G40" s="6">
        <v>112</v>
      </c>
      <c r="H40" s="6">
        <v>13427</v>
      </c>
      <c r="I40" s="6">
        <v>19376</v>
      </c>
      <c r="J40" s="6">
        <v>1</v>
      </c>
      <c r="K40" s="6"/>
      <c r="L40" s="6">
        <v>79601</v>
      </c>
    </row>
    <row r="41" spans="1:12" ht="14.55" customHeight="1" x14ac:dyDescent="0.25">
      <c r="A41" s="4" t="s">
        <v>58</v>
      </c>
      <c r="B41" s="4" t="s">
        <v>108</v>
      </c>
      <c r="C41" s="6">
        <v>175303</v>
      </c>
      <c r="D41" s="6">
        <v>167618</v>
      </c>
      <c r="E41" s="6">
        <v>57672</v>
      </c>
      <c r="F41" s="6">
        <v>18662</v>
      </c>
      <c r="G41" s="6">
        <v>669</v>
      </c>
      <c r="H41" s="6">
        <v>109322</v>
      </c>
      <c r="I41" s="6">
        <v>139841</v>
      </c>
      <c r="J41" s="6">
        <v>5</v>
      </c>
      <c r="K41" s="6"/>
      <c r="L41" s="6">
        <v>669092</v>
      </c>
    </row>
    <row r="42" spans="1:12" ht="14.55" customHeight="1" x14ac:dyDescent="0.25">
      <c r="A42" s="4" t="s">
        <v>58</v>
      </c>
      <c r="B42" s="4" t="s">
        <v>109</v>
      </c>
      <c r="C42" s="6">
        <v>164437</v>
      </c>
      <c r="D42" s="6">
        <v>41836</v>
      </c>
      <c r="E42" s="6">
        <v>15984</v>
      </c>
      <c r="F42" s="6">
        <v>5101</v>
      </c>
      <c r="G42" s="6">
        <v>291</v>
      </c>
      <c r="H42" s="6">
        <v>13213</v>
      </c>
      <c r="I42" s="6">
        <v>20766</v>
      </c>
      <c r="J42" s="6"/>
      <c r="K42" s="6"/>
      <c r="L42" s="6">
        <v>261628</v>
      </c>
    </row>
    <row r="43" spans="1:12" ht="14.55" customHeight="1" x14ac:dyDescent="0.25">
      <c r="A43" s="4" t="s">
        <v>58</v>
      </c>
      <c r="B43" s="4" t="s">
        <v>93</v>
      </c>
      <c r="C43" s="6">
        <v>7157886</v>
      </c>
      <c r="D43" s="6">
        <v>1616967</v>
      </c>
      <c r="E43" s="6">
        <v>612547</v>
      </c>
      <c r="F43" s="6">
        <v>226885</v>
      </c>
      <c r="G43" s="6">
        <v>3428</v>
      </c>
      <c r="H43" s="6">
        <v>71834</v>
      </c>
      <c r="I43" s="6">
        <v>540160</v>
      </c>
      <c r="J43" s="6">
        <v>3404</v>
      </c>
      <c r="K43" s="6"/>
      <c r="L43" s="6">
        <v>10233111</v>
      </c>
    </row>
    <row r="44" spans="1:12" ht="14.55" customHeight="1" x14ac:dyDescent="0.25">
      <c r="A44" s="4" t="s">
        <v>58</v>
      </c>
      <c r="B44" s="4" t="s">
        <v>110</v>
      </c>
      <c r="C44" s="6">
        <v>94894</v>
      </c>
      <c r="D44" s="6">
        <v>41044</v>
      </c>
      <c r="E44" s="6">
        <v>16115</v>
      </c>
      <c r="F44" s="6">
        <v>3404</v>
      </c>
      <c r="G44" s="6">
        <v>240</v>
      </c>
      <c r="H44" s="6">
        <v>20288</v>
      </c>
      <c r="I44" s="6">
        <v>39543</v>
      </c>
      <c r="J44" s="6"/>
      <c r="K44" s="6"/>
      <c r="L44" s="6">
        <v>215528</v>
      </c>
    </row>
    <row r="45" spans="1:12" ht="14.55" customHeight="1" x14ac:dyDescent="0.25">
      <c r="A45" s="4" t="s">
        <v>58</v>
      </c>
      <c r="B45" s="4" t="s">
        <v>111</v>
      </c>
      <c r="C45" s="6">
        <v>4662</v>
      </c>
      <c r="D45" s="6">
        <v>5619</v>
      </c>
      <c r="E45" s="6">
        <v>1152</v>
      </c>
      <c r="F45" s="6">
        <v>225</v>
      </c>
      <c r="G45" s="6">
        <v>22</v>
      </c>
      <c r="H45" s="6">
        <v>3126</v>
      </c>
      <c r="I45" s="6">
        <v>9026</v>
      </c>
      <c r="J45" s="6"/>
      <c r="K45" s="6"/>
      <c r="L45" s="6">
        <v>23832</v>
      </c>
    </row>
    <row r="46" spans="1:12" ht="14.55" customHeight="1" x14ac:dyDescent="0.25">
      <c r="A46" s="4" t="s">
        <v>58</v>
      </c>
      <c r="B46" s="4" t="s">
        <v>112</v>
      </c>
      <c r="C46" s="6">
        <v>53203</v>
      </c>
      <c r="D46" s="6">
        <v>42485</v>
      </c>
      <c r="E46" s="6">
        <v>16244</v>
      </c>
      <c r="F46" s="6">
        <v>5634</v>
      </c>
      <c r="G46" s="6">
        <v>290</v>
      </c>
      <c r="H46" s="6">
        <v>29317</v>
      </c>
      <c r="I46" s="6">
        <v>33704</v>
      </c>
      <c r="J46" s="6">
        <v>1</v>
      </c>
      <c r="K46" s="6"/>
      <c r="L46" s="6">
        <v>180878</v>
      </c>
    </row>
    <row r="47" spans="1:12" ht="14.55" customHeight="1" x14ac:dyDescent="0.25">
      <c r="A47" s="4" t="s">
        <v>58</v>
      </c>
      <c r="B47" s="4" t="s">
        <v>113</v>
      </c>
      <c r="C47" s="6">
        <v>12752</v>
      </c>
      <c r="D47" s="6">
        <v>7475</v>
      </c>
      <c r="E47" s="6">
        <v>2536</v>
      </c>
      <c r="F47" s="6">
        <v>925</v>
      </c>
      <c r="G47" s="6">
        <v>31</v>
      </c>
      <c r="H47" s="6">
        <v>5989</v>
      </c>
      <c r="I47" s="6">
        <v>3940</v>
      </c>
      <c r="J47" s="6"/>
      <c r="K47" s="6"/>
      <c r="L47" s="6">
        <v>33648</v>
      </c>
    </row>
    <row r="48" spans="1:12" ht="14.55" customHeight="1" x14ac:dyDescent="0.25">
      <c r="A48" s="4" t="s">
        <v>58</v>
      </c>
      <c r="B48" s="4" t="s">
        <v>114</v>
      </c>
      <c r="C48" s="6">
        <v>186592</v>
      </c>
      <c r="D48" s="6">
        <v>175999</v>
      </c>
      <c r="E48" s="6">
        <v>59972</v>
      </c>
      <c r="F48" s="6">
        <v>15225</v>
      </c>
      <c r="G48" s="6">
        <v>1069</v>
      </c>
      <c r="H48" s="6">
        <v>87418</v>
      </c>
      <c r="I48" s="6">
        <v>117788</v>
      </c>
      <c r="J48" s="6"/>
      <c r="K48" s="6"/>
      <c r="L48" s="6">
        <v>644063</v>
      </c>
    </row>
    <row r="49" spans="1:12" ht="14.55" customHeight="1" x14ac:dyDescent="0.25">
      <c r="A49" s="4" t="s">
        <v>58</v>
      </c>
      <c r="B49" s="4" t="s">
        <v>115</v>
      </c>
      <c r="C49" s="6">
        <v>127935</v>
      </c>
      <c r="D49" s="6">
        <v>74241</v>
      </c>
      <c r="E49" s="6">
        <v>26478</v>
      </c>
      <c r="F49" s="6">
        <v>7828</v>
      </c>
      <c r="G49" s="6">
        <v>779</v>
      </c>
      <c r="H49" s="6">
        <v>41576</v>
      </c>
      <c r="I49" s="6">
        <v>51162</v>
      </c>
      <c r="J49" s="6"/>
      <c r="K49" s="6"/>
      <c r="L49" s="6">
        <v>329999</v>
      </c>
    </row>
    <row r="50" spans="1:12" ht="14.55" customHeight="1" x14ac:dyDescent="0.25">
      <c r="A50" s="4" t="s">
        <v>58</v>
      </c>
      <c r="B50" s="4" t="s">
        <v>116</v>
      </c>
      <c r="C50" s="6">
        <v>9446281</v>
      </c>
      <c r="D50" s="6">
        <v>3244117</v>
      </c>
      <c r="E50" s="6">
        <v>1138989</v>
      </c>
      <c r="F50" s="6">
        <v>318909</v>
      </c>
      <c r="G50" s="6">
        <v>22532</v>
      </c>
      <c r="H50" s="6">
        <v>724370</v>
      </c>
      <c r="I50" s="6">
        <v>2149010</v>
      </c>
      <c r="J50" s="6">
        <v>130009</v>
      </c>
      <c r="K50" s="6">
        <v>9932</v>
      </c>
      <c r="L50" s="6">
        <v>17184149</v>
      </c>
    </row>
    <row r="51" spans="1:12" ht="14.55" customHeight="1" x14ac:dyDescent="0.25">
      <c r="A51" s="4" t="s">
        <v>58</v>
      </c>
      <c r="B51" s="4" t="s">
        <v>117</v>
      </c>
      <c r="C51" s="6">
        <v>182853</v>
      </c>
      <c r="D51" s="6">
        <v>165204</v>
      </c>
      <c r="E51" s="6">
        <v>61436</v>
      </c>
      <c r="F51" s="6">
        <v>19747</v>
      </c>
      <c r="G51" s="6">
        <v>287</v>
      </c>
      <c r="H51" s="6">
        <v>116635</v>
      </c>
      <c r="I51" s="6">
        <v>100302</v>
      </c>
      <c r="J51" s="6">
        <v>6</v>
      </c>
      <c r="K51" s="6">
        <v>2</v>
      </c>
      <c r="L51" s="6">
        <v>646472</v>
      </c>
    </row>
    <row r="52" spans="1:12" ht="14.55" customHeight="1" x14ac:dyDescent="0.25">
      <c r="A52" s="4" t="s">
        <v>59</v>
      </c>
      <c r="B52" s="4" t="s">
        <v>104</v>
      </c>
      <c r="C52" s="6">
        <v>13859777</v>
      </c>
      <c r="D52" s="6">
        <v>7549860</v>
      </c>
      <c r="E52" s="6"/>
      <c r="F52" s="6"/>
      <c r="G52" s="6"/>
      <c r="H52" s="6">
        <v>1397222</v>
      </c>
      <c r="I52" s="6">
        <v>3819226</v>
      </c>
      <c r="J52" s="6">
        <v>167898</v>
      </c>
      <c r="K52" s="6">
        <v>7790</v>
      </c>
      <c r="L52" s="6">
        <v>26801773</v>
      </c>
    </row>
    <row r="53" spans="1:12" ht="14.55" customHeight="1" x14ac:dyDescent="0.25">
      <c r="A53" s="4" t="s">
        <v>59</v>
      </c>
      <c r="B53" s="4" t="s">
        <v>105</v>
      </c>
      <c r="C53" s="6">
        <v>80441</v>
      </c>
      <c r="D53" s="6">
        <v>105273</v>
      </c>
      <c r="E53" s="6"/>
      <c r="F53" s="6"/>
      <c r="G53" s="6"/>
      <c r="H53" s="6">
        <v>48778</v>
      </c>
      <c r="I53" s="6">
        <v>76726</v>
      </c>
      <c r="J53" s="6"/>
      <c r="K53" s="6"/>
      <c r="L53" s="6">
        <v>311218</v>
      </c>
    </row>
    <row r="54" spans="1:12" ht="14.55" customHeight="1" x14ac:dyDescent="0.25">
      <c r="A54" s="4" t="s">
        <v>59</v>
      </c>
      <c r="B54" s="4" t="s">
        <v>106</v>
      </c>
      <c r="C54" s="6">
        <v>298916</v>
      </c>
      <c r="D54" s="6">
        <v>463402</v>
      </c>
      <c r="E54" s="6"/>
      <c r="F54" s="6"/>
      <c r="G54" s="6"/>
      <c r="H54" s="6">
        <v>209534</v>
      </c>
      <c r="I54" s="6">
        <v>446717</v>
      </c>
      <c r="J54" s="6"/>
      <c r="K54" s="6"/>
      <c r="L54" s="6">
        <v>1418569</v>
      </c>
    </row>
    <row r="55" spans="1:12" ht="14.55" customHeight="1" x14ac:dyDescent="0.25">
      <c r="A55" s="4" t="s">
        <v>59</v>
      </c>
      <c r="B55" s="4" t="s">
        <v>107</v>
      </c>
      <c r="C55" s="6">
        <v>19246</v>
      </c>
      <c r="D55" s="6">
        <v>32796</v>
      </c>
      <c r="E55" s="6"/>
      <c r="F55" s="6"/>
      <c r="G55" s="6"/>
      <c r="H55" s="6">
        <v>15781</v>
      </c>
      <c r="I55" s="6">
        <v>26659</v>
      </c>
      <c r="J55" s="6"/>
      <c r="K55" s="6"/>
      <c r="L55" s="6">
        <v>94482</v>
      </c>
    </row>
    <row r="56" spans="1:12" ht="14.55" customHeight="1" x14ac:dyDescent="0.25">
      <c r="A56" s="4" t="s">
        <v>59</v>
      </c>
      <c r="B56" s="4" t="s">
        <v>108</v>
      </c>
      <c r="C56" s="6">
        <v>147600</v>
      </c>
      <c r="D56" s="6">
        <v>213249</v>
      </c>
      <c r="E56" s="6"/>
      <c r="F56" s="6"/>
      <c r="G56" s="6"/>
      <c r="H56" s="6">
        <v>102606</v>
      </c>
      <c r="I56" s="6">
        <v>157884</v>
      </c>
      <c r="J56" s="6"/>
      <c r="K56" s="6"/>
      <c r="L56" s="6">
        <v>621339</v>
      </c>
    </row>
    <row r="57" spans="1:12" ht="14.55" customHeight="1" x14ac:dyDescent="0.25">
      <c r="A57" s="4" t="s">
        <v>59</v>
      </c>
      <c r="B57" s="4" t="s">
        <v>109</v>
      </c>
      <c r="C57" s="6">
        <v>126729</v>
      </c>
      <c r="D57" s="6">
        <v>47129</v>
      </c>
      <c r="E57" s="6"/>
      <c r="F57" s="6"/>
      <c r="G57" s="6"/>
      <c r="H57" s="6">
        <v>10453</v>
      </c>
      <c r="I57" s="6">
        <v>19323</v>
      </c>
      <c r="J57" s="6"/>
      <c r="K57" s="6"/>
      <c r="L57" s="6">
        <v>203634</v>
      </c>
    </row>
    <row r="58" spans="1:12" ht="14.55" customHeight="1" x14ac:dyDescent="0.25">
      <c r="A58" s="4" t="s">
        <v>59</v>
      </c>
      <c r="B58" s="4" t="s">
        <v>93</v>
      </c>
      <c r="C58" s="6">
        <v>5624285</v>
      </c>
      <c r="D58" s="6">
        <v>1917874</v>
      </c>
      <c r="E58" s="6"/>
      <c r="F58" s="6"/>
      <c r="G58" s="6"/>
      <c r="H58" s="6">
        <v>55759</v>
      </c>
      <c r="I58" s="6">
        <v>519169</v>
      </c>
      <c r="J58" s="6">
        <v>5525</v>
      </c>
      <c r="K58" s="6"/>
      <c r="L58" s="6">
        <v>8122612</v>
      </c>
    </row>
    <row r="59" spans="1:12" ht="14.55" customHeight="1" x14ac:dyDescent="0.25">
      <c r="A59" s="4" t="s">
        <v>59</v>
      </c>
      <c r="B59" s="4" t="s">
        <v>110</v>
      </c>
      <c r="C59" s="6">
        <v>88929</v>
      </c>
      <c r="D59" s="6">
        <v>53978</v>
      </c>
      <c r="E59" s="6"/>
      <c r="F59" s="6"/>
      <c r="G59" s="6"/>
      <c r="H59" s="6">
        <v>16356</v>
      </c>
      <c r="I59" s="6">
        <v>44966</v>
      </c>
      <c r="J59" s="6"/>
      <c r="K59" s="6"/>
      <c r="L59" s="6">
        <v>204229</v>
      </c>
    </row>
    <row r="60" spans="1:12" ht="14.55" customHeight="1" x14ac:dyDescent="0.25">
      <c r="A60" s="4" t="s">
        <v>59</v>
      </c>
      <c r="B60" s="4" t="s">
        <v>111</v>
      </c>
      <c r="C60" s="6">
        <v>4717</v>
      </c>
      <c r="D60" s="6">
        <v>6685</v>
      </c>
      <c r="E60" s="6"/>
      <c r="F60" s="6"/>
      <c r="G60" s="6"/>
      <c r="H60" s="6">
        <v>2549</v>
      </c>
      <c r="I60" s="6">
        <v>11010</v>
      </c>
      <c r="J60" s="6"/>
      <c r="K60" s="6"/>
      <c r="L60" s="6">
        <v>24961</v>
      </c>
    </row>
    <row r="61" spans="1:12" ht="14.55" customHeight="1" x14ac:dyDescent="0.25">
      <c r="A61" s="4" t="s">
        <v>59</v>
      </c>
      <c r="B61" s="4" t="s">
        <v>112</v>
      </c>
      <c r="C61" s="6">
        <v>42283</v>
      </c>
      <c r="D61" s="6">
        <v>52523</v>
      </c>
      <c r="E61" s="6"/>
      <c r="F61" s="6"/>
      <c r="G61" s="6"/>
      <c r="H61" s="6">
        <v>24772</v>
      </c>
      <c r="I61" s="6">
        <v>31714</v>
      </c>
      <c r="J61" s="6"/>
      <c r="K61" s="6"/>
      <c r="L61" s="6">
        <v>151292</v>
      </c>
    </row>
    <row r="62" spans="1:12" ht="14.55" customHeight="1" x14ac:dyDescent="0.25">
      <c r="A62" s="4" t="s">
        <v>59</v>
      </c>
      <c r="B62" s="4" t="s">
        <v>113</v>
      </c>
      <c r="C62" s="6">
        <v>9759</v>
      </c>
      <c r="D62" s="6">
        <v>9850</v>
      </c>
      <c r="E62" s="6"/>
      <c r="F62" s="6"/>
      <c r="G62" s="6"/>
      <c r="H62" s="6">
        <v>5871</v>
      </c>
      <c r="I62" s="6">
        <v>3987</v>
      </c>
      <c r="J62" s="6"/>
      <c r="K62" s="6"/>
      <c r="L62" s="6">
        <v>29467</v>
      </c>
    </row>
    <row r="63" spans="1:12" ht="14.55" customHeight="1" x14ac:dyDescent="0.25">
      <c r="A63" s="4" t="s">
        <v>59</v>
      </c>
      <c r="B63" s="4" t="s">
        <v>114</v>
      </c>
      <c r="C63" s="6">
        <v>191165</v>
      </c>
      <c r="D63" s="6">
        <v>253260</v>
      </c>
      <c r="E63" s="6"/>
      <c r="F63" s="6"/>
      <c r="G63" s="6"/>
      <c r="H63" s="6">
        <v>91770</v>
      </c>
      <c r="I63" s="6">
        <v>153707</v>
      </c>
      <c r="J63" s="6"/>
      <c r="K63" s="6"/>
      <c r="L63" s="6">
        <v>689902</v>
      </c>
    </row>
    <row r="64" spans="1:12" ht="14.55" customHeight="1" x14ac:dyDescent="0.25">
      <c r="A64" s="4" t="s">
        <v>59</v>
      </c>
      <c r="B64" s="4" t="s">
        <v>115</v>
      </c>
      <c r="C64" s="6">
        <v>111793</v>
      </c>
      <c r="D64" s="6">
        <v>90739</v>
      </c>
      <c r="E64" s="6"/>
      <c r="F64" s="6"/>
      <c r="G64" s="6"/>
      <c r="H64" s="6">
        <v>34478</v>
      </c>
      <c r="I64" s="6">
        <v>52614</v>
      </c>
      <c r="J64" s="6"/>
      <c r="K64" s="6"/>
      <c r="L64" s="6">
        <v>289624</v>
      </c>
    </row>
    <row r="65" spans="1:12" ht="14.55" customHeight="1" x14ac:dyDescent="0.25">
      <c r="A65" s="4" t="s">
        <v>59</v>
      </c>
      <c r="B65" s="4" t="s">
        <v>116</v>
      </c>
      <c r="C65" s="6">
        <v>6967347</v>
      </c>
      <c r="D65" s="6">
        <v>4093762</v>
      </c>
      <c r="E65" s="6"/>
      <c r="F65" s="6"/>
      <c r="G65" s="6"/>
      <c r="H65" s="6">
        <v>672195</v>
      </c>
      <c r="I65" s="6">
        <v>2167352</v>
      </c>
      <c r="J65" s="6">
        <v>162373</v>
      </c>
      <c r="K65" s="6">
        <v>7790</v>
      </c>
      <c r="L65" s="6">
        <v>14070819</v>
      </c>
    </row>
    <row r="66" spans="1:12" ht="14.55" customHeight="1" x14ac:dyDescent="0.25">
      <c r="A66" s="4" t="s">
        <v>59</v>
      </c>
      <c r="B66" s="4" t="s">
        <v>117</v>
      </c>
      <c r="C66" s="6">
        <v>146567</v>
      </c>
      <c r="D66" s="6">
        <v>209340</v>
      </c>
      <c r="E66" s="6"/>
      <c r="F66" s="6"/>
      <c r="G66" s="6"/>
      <c r="H66" s="6">
        <v>106320</v>
      </c>
      <c r="I66" s="6">
        <v>107398</v>
      </c>
      <c r="J66" s="6"/>
      <c r="K66" s="6"/>
      <c r="L66" s="6">
        <v>569625</v>
      </c>
    </row>
    <row r="67" spans="1:12" ht="14.55" customHeight="1" x14ac:dyDescent="0.25">
      <c r="A67" s="4" t="s">
        <v>60</v>
      </c>
      <c r="B67" s="4" t="s">
        <v>104</v>
      </c>
      <c r="C67" s="6">
        <v>4943908</v>
      </c>
      <c r="D67" s="6">
        <v>3062031</v>
      </c>
      <c r="E67" s="6"/>
      <c r="F67" s="6"/>
      <c r="G67" s="6"/>
      <c r="H67" s="6">
        <v>501933</v>
      </c>
      <c r="I67" s="6">
        <v>3646868</v>
      </c>
      <c r="J67" s="6">
        <v>185286</v>
      </c>
      <c r="K67" s="6">
        <v>3734</v>
      </c>
      <c r="L67" s="6">
        <v>12343760</v>
      </c>
    </row>
    <row r="68" spans="1:12" ht="14.55" customHeight="1" x14ac:dyDescent="0.25">
      <c r="A68" s="4" t="s">
        <v>60</v>
      </c>
      <c r="B68" s="4" t="s">
        <v>105</v>
      </c>
      <c r="C68" s="6">
        <v>32794</v>
      </c>
      <c r="D68" s="6">
        <v>48844</v>
      </c>
      <c r="E68" s="6"/>
      <c r="F68" s="6"/>
      <c r="G68" s="6"/>
      <c r="H68" s="6">
        <v>17753</v>
      </c>
      <c r="I68" s="6">
        <v>76392</v>
      </c>
      <c r="J68" s="6"/>
      <c r="K68" s="6"/>
      <c r="L68" s="6">
        <v>175783</v>
      </c>
    </row>
    <row r="69" spans="1:12" ht="14.55" customHeight="1" x14ac:dyDescent="0.25">
      <c r="A69" s="4" t="s">
        <v>60</v>
      </c>
      <c r="B69" s="4" t="s">
        <v>106</v>
      </c>
      <c r="C69" s="6">
        <v>102531</v>
      </c>
      <c r="D69" s="6">
        <v>181728</v>
      </c>
      <c r="E69" s="6"/>
      <c r="F69" s="6"/>
      <c r="G69" s="6"/>
      <c r="H69" s="6">
        <v>63621</v>
      </c>
      <c r="I69" s="6">
        <v>333204</v>
      </c>
      <c r="J69" s="6"/>
      <c r="K69" s="6"/>
      <c r="L69" s="6">
        <v>681084</v>
      </c>
    </row>
    <row r="70" spans="1:12" ht="14.55" customHeight="1" x14ac:dyDescent="0.25">
      <c r="A70" s="4" t="s">
        <v>60</v>
      </c>
      <c r="B70" s="4" t="s">
        <v>107</v>
      </c>
      <c r="C70" s="6">
        <v>9846</v>
      </c>
      <c r="D70" s="6">
        <v>18121</v>
      </c>
      <c r="E70" s="6"/>
      <c r="F70" s="6"/>
      <c r="G70" s="6"/>
      <c r="H70" s="6">
        <v>6440</v>
      </c>
      <c r="I70" s="6">
        <v>30375</v>
      </c>
      <c r="J70" s="6"/>
      <c r="K70" s="6"/>
      <c r="L70" s="6">
        <v>64782</v>
      </c>
    </row>
    <row r="71" spans="1:12" ht="14.55" customHeight="1" x14ac:dyDescent="0.25">
      <c r="A71" s="4" t="s">
        <v>60</v>
      </c>
      <c r="B71" s="4" t="s">
        <v>108</v>
      </c>
      <c r="C71" s="6">
        <v>57420</v>
      </c>
      <c r="D71" s="6">
        <v>95691</v>
      </c>
      <c r="E71" s="6"/>
      <c r="F71" s="6"/>
      <c r="G71" s="6"/>
      <c r="H71" s="6">
        <v>37296</v>
      </c>
      <c r="I71" s="6">
        <v>148922</v>
      </c>
      <c r="J71" s="6"/>
      <c r="K71" s="6"/>
      <c r="L71" s="6">
        <v>339329</v>
      </c>
    </row>
    <row r="72" spans="1:12" ht="14.55" customHeight="1" x14ac:dyDescent="0.25">
      <c r="A72" s="4" t="s">
        <v>60</v>
      </c>
      <c r="B72" s="4" t="s">
        <v>109</v>
      </c>
      <c r="C72" s="6">
        <v>52929</v>
      </c>
      <c r="D72" s="6">
        <v>17152</v>
      </c>
      <c r="E72" s="6"/>
      <c r="F72" s="6"/>
      <c r="G72" s="6"/>
      <c r="H72" s="6">
        <v>3577</v>
      </c>
      <c r="I72" s="6">
        <v>14807</v>
      </c>
      <c r="J72" s="6"/>
      <c r="K72" s="6"/>
      <c r="L72" s="6">
        <v>88465</v>
      </c>
    </row>
    <row r="73" spans="1:12" ht="14.55" customHeight="1" x14ac:dyDescent="0.25">
      <c r="A73" s="4" t="s">
        <v>60</v>
      </c>
      <c r="B73" s="4" t="s">
        <v>93</v>
      </c>
      <c r="C73" s="6">
        <v>2173842</v>
      </c>
      <c r="D73" s="6">
        <v>752155</v>
      </c>
      <c r="E73" s="6"/>
      <c r="F73" s="6"/>
      <c r="G73" s="6"/>
      <c r="H73" s="6">
        <v>20503</v>
      </c>
      <c r="I73" s="6">
        <v>437773</v>
      </c>
      <c r="J73" s="6">
        <v>9621</v>
      </c>
      <c r="K73" s="6"/>
      <c r="L73" s="6">
        <v>3393894</v>
      </c>
    </row>
    <row r="74" spans="1:12" ht="14.55" customHeight="1" x14ac:dyDescent="0.25">
      <c r="A74" s="4" t="s">
        <v>60</v>
      </c>
      <c r="B74" s="4" t="s">
        <v>110</v>
      </c>
      <c r="C74" s="6">
        <v>35369</v>
      </c>
      <c r="D74" s="6">
        <v>23202</v>
      </c>
      <c r="E74" s="6"/>
      <c r="F74" s="6"/>
      <c r="G74" s="6"/>
      <c r="H74" s="6">
        <v>5597</v>
      </c>
      <c r="I74" s="6">
        <v>40491</v>
      </c>
      <c r="J74" s="6"/>
      <c r="K74" s="6"/>
      <c r="L74" s="6">
        <v>104659</v>
      </c>
    </row>
    <row r="75" spans="1:12" ht="14.55" customHeight="1" x14ac:dyDescent="0.25">
      <c r="A75" s="4" t="s">
        <v>60</v>
      </c>
      <c r="B75" s="4" t="s">
        <v>111</v>
      </c>
      <c r="C75" s="6">
        <v>2424</v>
      </c>
      <c r="D75" s="6">
        <v>2991</v>
      </c>
      <c r="E75" s="6"/>
      <c r="F75" s="6"/>
      <c r="G75" s="6"/>
      <c r="H75" s="6">
        <v>963</v>
      </c>
      <c r="I75" s="6">
        <v>10742</v>
      </c>
      <c r="J75" s="6"/>
      <c r="K75" s="6"/>
      <c r="L75" s="6">
        <v>17120</v>
      </c>
    </row>
    <row r="76" spans="1:12" ht="14.55" customHeight="1" x14ac:dyDescent="0.25">
      <c r="A76" s="4" t="s">
        <v>60</v>
      </c>
      <c r="B76" s="4" t="s">
        <v>112</v>
      </c>
      <c r="C76" s="6">
        <v>17004</v>
      </c>
      <c r="D76" s="6">
        <v>23328</v>
      </c>
      <c r="E76" s="6"/>
      <c r="F76" s="6"/>
      <c r="G76" s="6"/>
      <c r="H76" s="6">
        <v>9622</v>
      </c>
      <c r="I76" s="6">
        <v>29941</v>
      </c>
      <c r="J76" s="6"/>
      <c r="K76" s="6"/>
      <c r="L76" s="6">
        <v>79895</v>
      </c>
    </row>
    <row r="77" spans="1:12" ht="14.55" customHeight="1" x14ac:dyDescent="0.25">
      <c r="A77" s="4" t="s">
        <v>60</v>
      </c>
      <c r="B77" s="4" t="s">
        <v>113</v>
      </c>
      <c r="C77" s="6">
        <v>3440</v>
      </c>
      <c r="D77" s="6">
        <v>4327</v>
      </c>
      <c r="E77" s="6"/>
      <c r="F77" s="6"/>
      <c r="G77" s="6"/>
      <c r="H77" s="6">
        <v>2321</v>
      </c>
      <c r="I77" s="6">
        <v>4374</v>
      </c>
      <c r="J77" s="6"/>
      <c r="K77" s="6"/>
      <c r="L77" s="6">
        <v>14462</v>
      </c>
    </row>
    <row r="78" spans="1:12" ht="14.55" customHeight="1" x14ac:dyDescent="0.25">
      <c r="A78" s="4" t="s">
        <v>60</v>
      </c>
      <c r="B78" s="4" t="s">
        <v>114</v>
      </c>
      <c r="C78" s="6">
        <v>79139</v>
      </c>
      <c r="D78" s="6">
        <v>115662</v>
      </c>
      <c r="E78" s="6"/>
      <c r="F78" s="6"/>
      <c r="G78" s="6"/>
      <c r="H78" s="6">
        <v>33675</v>
      </c>
      <c r="I78" s="6">
        <v>160841</v>
      </c>
      <c r="J78" s="6"/>
      <c r="K78" s="6"/>
      <c r="L78" s="6">
        <v>389317</v>
      </c>
    </row>
    <row r="79" spans="1:12" ht="14.55" customHeight="1" x14ac:dyDescent="0.25">
      <c r="A79" s="4" t="s">
        <v>60</v>
      </c>
      <c r="B79" s="4" t="s">
        <v>115</v>
      </c>
      <c r="C79" s="6">
        <v>42428</v>
      </c>
      <c r="D79" s="6">
        <v>40106</v>
      </c>
      <c r="E79" s="6"/>
      <c r="F79" s="6"/>
      <c r="G79" s="6"/>
      <c r="H79" s="6">
        <v>12024</v>
      </c>
      <c r="I79" s="6">
        <v>50179</v>
      </c>
      <c r="J79" s="6"/>
      <c r="K79" s="6"/>
      <c r="L79" s="6">
        <v>144737</v>
      </c>
    </row>
    <row r="80" spans="1:12" ht="14.55" customHeight="1" x14ac:dyDescent="0.25">
      <c r="A80" s="4" t="s">
        <v>60</v>
      </c>
      <c r="B80" s="4" t="s">
        <v>116</v>
      </c>
      <c r="C80" s="6">
        <v>2282690</v>
      </c>
      <c r="D80" s="6">
        <v>1651209</v>
      </c>
      <c r="E80" s="6"/>
      <c r="F80" s="6"/>
      <c r="G80" s="6"/>
      <c r="H80" s="6">
        <v>252891</v>
      </c>
      <c r="I80" s="6">
        <v>2207985</v>
      </c>
      <c r="J80" s="6">
        <v>175665</v>
      </c>
      <c r="K80" s="6">
        <v>3734</v>
      </c>
      <c r="L80" s="6">
        <v>6574174</v>
      </c>
    </row>
    <row r="81" spans="1:12" ht="14.55" customHeight="1" x14ac:dyDescent="0.25">
      <c r="A81" s="4" t="s">
        <v>60</v>
      </c>
      <c r="B81" s="4" t="s">
        <v>117</v>
      </c>
      <c r="C81" s="6">
        <v>52052</v>
      </c>
      <c r="D81" s="6">
        <v>87515</v>
      </c>
      <c r="E81" s="6"/>
      <c r="F81" s="6"/>
      <c r="G81" s="6"/>
      <c r="H81" s="6">
        <v>35650</v>
      </c>
      <c r="I81" s="6">
        <v>100842</v>
      </c>
      <c r="J81" s="6"/>
      <c r="K81" s="6"/>
      <c r="L81" s="6">
        <v>276059</v>
      </c>
    </row>
    <row r="82" spans="1:12" ht="14.55" customHeight="1" x14ac:dyDescent="0.25">
      <c r="A82" s="4" t="s">
        <v>61</v>
      </c>
      <c r="B82" s="4" t="s">
        <v>104</v>
      </c>
      <c r="C82" s="6">
        <v>23079400</v>
      </c>
      <c r="D82" s="6">
        <v>10081081</v>
      </c>
      <c r="E82" s="6"/>
      <c r="F82" s="6"/>
      <c r="G82" s="6"/>
      <c r="H82" s="6">
        <v>1834057</v>
      </c>
      <c r="I82" s="6">
        <v>3657836</v>
      </c>
      <c r="J82" s="6">
        <v>148519</v>
      </c>
      <c r="K82" s="6">
        <v>12523</v>
      </c>
      <c r="L82" s="6">
        <v>38813416</v>
      </c>
    </row>
    <row r="83" spans="1:12" ht="14.55" customHeight="1" x14ac:dyDescent="0.25">
      <c r="A83" s="4" t="s">
        <v>61</v>
      </c>
      <c r="B83" s="4" t="s">
        <v>105</v>
      </c>
      <c r="C83" s="6">
        <v>183596</v>
      </c>
      <c r="D83" s="6">
        <v>193221</v>
      </c>
      <c r="E83" s="6"/>
      <c r="F83" s="6"/>
      <c r="G83" s="6"/>
      <c r="H83" s="6">
        <v>82234</v>
      </c>
      <c r="I83" s="6">
        <v>94061</v>
      </c>
      <c r="J83" s="6">
        <v>1</v>
      </c>
      <c r="K83" s="6"/>
      <c r="L83" s="6">
        <v>553113</v>
      </c>
    </row>
    <row r="84" spans="1:12" ht="14.55" customHeight="1" x14ac:dyDescent="0.25">
      <c r="A84" s="4" t="s">
        <v>61</v>
      </c>
      <c r="B84" s="4" t="s">
        <v>106</v>
      </c>
      <c r="C84" s="6">
        <v>261610</v>
      </c>
      <c r="D84" s="6">
        <v>340021</v>
      </c>
      <c r="E84" s="6"/>
      <c r="F84" s="6"/>
      <c r="G84" s="6"/>
      <c r="H84" s="6">
        <v>154680</v>
      </c>
      <c r="I84" s="6">
        <v>210484</v>
      </c>
      <c r="J84" s="6"/>
      <c r="K84" s="6"/>
      <c r="L84" s="6">
        <v>966795</v>
      </c>
    </row>
    <row r="85" spans="1:12" ht="14.55" customHeight="1" x14ac:dyDescent="0.25">
      <c r="A85" s="4" t="s">
        <v>61</v>
      </c>
      <c r="B85" s="4" t="s">
        <v>107</v>
      </c>
      <c r="C85" s="6">
        <v>48821</v>
      </c>
      <c r="D85" s="6">
        <v>65824</v>
      </c>
      <c r="E85" s="6"/>
      <c r="F85" s="6"/>
      <c r="G85" s="6"/>
      <c r="H85" s="6">
        <v>30028</v>
      </c>
      <c r="I85" s="6">
        <v>34273</v>
      </c>
      <c r="J85" s="6">
        <v>1</v>
      </c>
      <c r="K85" s="6"/>
      <c r="L85" s="6">
        <v>178947</v>
      </c>
    </row>
    <row r="86" spans="1:12" ht="14.55" customHeight="1" x14ac:dyDescent="0.25">
      <c r="A86" s="4" t="s">
        <v>61</v>
      </c>
      <c r="B86" s="4" t="s">
        <v>108</v>
      </c>
      <c r="C86" s="6">
        <v>299325</v>
      </c>
      <c r="D86" s="6">
        <v>338434</v>
      </c>
      <c r="E86" s="6"/>
      <c r="F86" s="6"/>
      <c r="G86" s="6"/>
      <c r="H86" s="6">
        <v>153335</v>
      </c>
      <c r="I86" s="6">
        <v>167874</v>
      </c>
      <c r="J86" s="6">
        <v>2</v>
      </c>
      <c r="K86" s="6"/>
      <c r="L86" s="6">
        <v>958970</v>
      </c>
    </row>
    <row r="87" spans="1:12" ht="14.55" customHeight="1" x14ac:dyDescent="0.25">
      <c r="A87" s="4" t="s">
        <v>61</v>
      </c>
      <c r="B87" s="4" t="s">
        <v>109</v>
      </c>
      <c r="C87" s="6">
        <v>189980</v>
      </c>
      <c r="D87" s="6">
        <v>67357</v>
      </c>
      <c r="E87" s="6"/>
      <c r="F87" s="6"/>
      <c r="G87" s="6"/>
      <c r="H87" s="6">
        <v>13578</v>
      </c>
      <c r="I87" s="6">
        <v>19599</v>
      </c>
      <c r="J87" s="6"/>
      <c r="K87" s="6"/>
      <c r="L87" s="6">
        <v>290514</v>
      </c>
    </row>
    <row r="88" spans="1:12" ht="14.55" customHeight="1" x14ac:dyDescent="0.25">
      <c r="A88" s="4" t="s">
        <v>61</v>
      </c>
      <c r="B88" s="4" t="s">
        <v>93</v>
      </c>
      <c r="C88" s="6">
        <v>8523143</v>
      </c>
      <c r="D88" s="6">
        <v>2580503</v>
      </c>
      <c r="E88" s="6"/>
      <c r="F88" s="6"/>
      <c r="G88" s="6"/>
      <c r="H88" s="6">
        <v>70239</v>
      </c>
      <c r="I88" s="6">
        <v>493230</v>
      </c>
      <c r="J88" s="6">
        <v>2296</v>
      </c>
      <c r="K88" s="6"/>
      <c r="L88" s="6">
        <v>11669411</v>
      </c>
    </row>
    <row r="89" spans="1:12" ht="14.55" customHeight="1" x14ac:dyDescent="0.25">
      <c r="A89" s="4" t="s">
        <v>61</v>
      </c>
      <c r="B89" s="4" t="s">
        <v>110</v>
      </c>
      <c r="C89" s="6">
        <v>148233</v>
      </c>
      <c r="D89" s="6">
        <v>86963</v>
      </c>
      <c r="E89" s="6"/>
      <c r="F89" s="6"/>
      <c r="G89" s="6"/>
      <c r="H89" s="6">
        <v>24175</v>
      </c>
      <c r="I89" s="6">
        <v>45165</v>
      </c>
      <c r="J89" s="6"/>
      <c r="K89" s="6"/>
      <c r="L89" s="6">
        <v>304536</v>
      </c>
    </row>
    <row r="90" spans="1:12" ht="14.55" customHeight="1" x14ac:dyDescent="0.25">
      <c r="A90" s="4" t="s">
        <v>61</v>
      </c>
      <c r="B90" s="4" t="s">
        <v>111</v>
      </c>
      <c r="C90" s="6">
        <v>6134</v>
      </c>
      <c r="D90" s="6">
        <v>8321</v>
      </c>
      <c r="E90" s="6"/>
      <c r="F90" s="6"/>
      <c r="G90" s="6"/>
      <c r="H90" s="6">
        <v>2954</v>
      </c>
      <c r="I90" s="6">
        <v>6099</v>
      </c>
      <c r="J90" s="6"/>
      <c r="K90" s="6"/>
      <c r="L90" s="6">
        <v>23508</v>
      </c>
    </row>
    <row r="91" spans="1:12" ht="14.55" customHeight="1" x14ac:dyDescent="0.25">
      <c r="A91" s="4" t="s">
        <v>61</v>
      </c>
      <c r="B91" s="4" t="s">
        <v>112</v>
      </c>
      <c r="C91" s="6">
        <v>97614</v>
      </c>
      <c r="D91" s="6">
        <v>96726</v>
      </c>
      <c r="E91" s="6"/>
      <c r="F91" s="6"/>
      <c r="G91" s="6"/>
      <c r="H91" s="6">
        <v>42362</v>
      </c>
      <c r="I91" s="6">
        <v>33577</v>
      </c>
      <c r="J91" s="6"/>
      <c r="K91" s="6"/>
      <c r="L91" s="6">
        <v>270279</v>
      </c>
    </row>
    <row r="92" spans="1:12" ht="14.55" customHeight="1" x14ac:dyDescent="0.25">
      <c r="A92" s="4" t="s">
        <v>61</v>
      </c>
      <c r="B92" s="4" t="s">
        <v>113</v>
      </c>
      <c r="C92" s="6">
        <v>21519</v>
      </c>
      <c r="D92" s="6">
        <v>15730</v>
      </c>
      <c r="E92" s="6"/>
      <c r="F92" s="6"/>
      <c r="G92" s="6"/>
      <c r="H92" s="6">
        <v>9024</v>
      </c>
      <c r="I92" s="6">
        <v>4559</v>
      </c>
      <c r="J92" s="6"/>
      <c r="K92" s="6"/>
      <c r="L92" s="6">
        <v>50832</v>
      </c>
    </row>
    <row r="93" spans="1:12" ht="14.55" customHeight="1" x14ac:dyDescent="0.25">
      <c r="A93" s="4" t="s">
        <v>61</v>
      </c>
      <c r="B93" s="4" t="s">
        <v>114</v>
      </c>
      <c r="C93" s="6">
        <v>480913</v>
      </c>
      <c r="D93" s="6">
        <v>495194</v>
      </c>
      <c r="E93" s="6"/>
      <c r="F93" s="6"/>
      <c r="G93" s="6"/>
      <c r="H93" s="6">
        <v>171808</v>
      </c>
      <c r="I93" s="6">
        <v>202765</v>
      </c>
      <c r="J93" s="6"/>
      <c r="K93" s="6"/>
      <c r="L93" s="6">
        <v>1350680</v>
      </c>
    </row>
    <row r="94" spans="1:12" ht="14.55" customHeight="1" x14ac:dyDescent="0.25">
      <c r="A94" s="4" t="s">
        <v>61</v>
      </c>
      <c r="B94" s="4" t="s">
        <v>115</v>
      </c>
      <c r="C94" s="6">
        <v>200731</v>
      </c>
      <c r="D94" s="6">
        <v>155469</v>
      </c>
      <c r="E94" s="6"/>
      <c r="F94" s="6"/>
      <c r="G94" s="6"/>
      <c r="H94" s="6">
        <v>56827</v>
      </c>
      <c r="I94" s="6">
        <v>58006</v>
      </c>
      <c r="J94" s="6"/>
      <c r="K94" s="6"/>
      <c r="L94" s="6">
        <v>471033</v>
      </c>
    </row>
    <row r="95" spans="1:12" ht="14.55" customHeight="1" x14ac:dyDescent="0.25">
      <c r="A95" s="4" t="s">
        <v>61</v>
      </c>
      <c r="B95" s="4" t="s">
        <v>116</v>
      </c>
      <c r="C95" s="6">
        <v>12299016</v>
      </c>
      <c r="D95" s="6">
        <v>5308108</v>
      </c>
      <c r="E95" s="6"/>
      <c r="F95" s="6"/>
      <c r="G95" s="6"/>
      <c r="H95" s="6">
        <v>870002</v>
      </c>
      <c r="I95" s="6">
        <v>2179844</v>
      </c>
      <c r="J95" s="6">
        <v>146218</v>
      </c>
      <c r="K95" s="6">
        <v>12523</v>
      </c>
      <c r="L95" s="6">
        <v>20815711</v>
      </c>
    </row>
    <row r="96" spans="1:12" ht="14.55" customHeight="1" x14ac:dyDescent="0.25">
      <c r="A96" s="4" t="s">
        <v>61</v>
      </c>
      <c r="B96" s="4" t="s">
        <v>117</v>
      </c>
      <c r="C96" s="6">
        <v>318765</v>
      </c>
      <c r="D96" s="6">
        <v>329210</v>
      </c>
      <c r="E96" s="6"/>
      <c r="F96" s="6"/>
      <c r="G96" s="6"/>
      <c r="H96" s="6">
        <v>152811</v>
      </c>
      <c r="I96" s="6">
        <v>108300</v>
      </c>
      <c r="J96" s="6">
        <v>1</v>
      </c>
      <c r="K96" s="6"/>
      <c r="L96" s="6">
        <v>909087</v>
      </c>
    </row>
    <row r="97" spans="1:12" x14ac:dyDescent="0.25">
      <c r="A97" s="4"/>
      <c r="B97" s="4"/>
      <c r="C97" s="6"/>
      <c r="D97" s="6"/>
      <c r="E97" s="6"/>
      <c r="F97" s="6"/>
      <c r="G97" s="6"/>
      <c r="H97" s="6"/>
      <c r="I97" s="6"/>
      <c r="J97" s="6"/>
      <c r="K97" s="6"/>
      <c r="L97" s="6"/>
    </row>
    <row r="98" spans="1:12" x14ac:dyDescent="0.25">
      <c r="A98" s="4"/>
      <c r="B98" s="4"/>
      <c r="C98" s="6"/>
      <c r="D98" s="6"/>
      <c r="E98" s="6"/>
      <c r="F98" s="6"/>
      <c r="G98" s="6"/>
      <c r="H98" s="6"/>
      <c r="I98" s="6"/>
      <c r="J98" s="6"/>
      <c r="K98" s="6"/>
      <c r="L98" s="6"/>
    </row>
    <row r="99" spans="1:12" x14ac:dyDescent="0.25">
      <c r="A99" s="4"/>
      <c r="B99" s="4"/>
      <c r="C99" s="6"/>
      <c r="D99" s="6"/>
      <c r="E99" s="6"/>
      <c r="F99" s="6"/>
      <c r="G99" s="6"/>
      <c r="H99" s="6"/>
      <c r="I99" s="6"/>
      <c r="J99" s="6"/>
      <c r="K99" s="6"/>
      <c r="L99" s="6"/>
    </row>
    <row r="100" spans="1:12" x14ac:dyDescent="0.25">
      <c r="A100" s="4"/>
      <c r="B100" s="4"/>
      <c r="C100" s="6"/>
      <c r="D100" s="6"/>
      <c r="E100" s="6"/>
      <c r="F100" s="6"/>
      <c r="G100" s="6"/>
      <c r="H100" s="6"/>
      <c r="I100" s="6"/>
      <c r="J100" s="6"/>
      <c r="K100" s="6"/>
      <c r="L100" s="6"/>
    </row>
    <row r="101" spans="1:12" x14ac:dyDescent="0.25">
      <c r="A101" s="4"/>
      <c r="B101" s="4"/>
      <c r="C101" s="6"/>
      <c r="D101" s="6"/>
      <c r="E101" s="6"/>
      <c r="F101" s="6"/>
      <c r="G101" s="6"/>
      <c r="H101" s="6"/>
      <c r="I101" s="6"/>
      <c r="J101" s="6"/>
      <c r="K101" s="6"/>
      <c r="L101" s="6"/>
    </row>
    <row r="102" spans="1:12" x14ac:dyDescent="0.25">
      <c r="A102" s="4"/>
      <c r="B102" s="4"/>
      <c r="C102" s="6"/>
      <c r="D102" s="6"/>
      <c r="E102" s="6"/>
      <c r="F102" s="6"/>
      <c r="G102" s="6"/>
      <c r="H102" s="6"/>
      <c r="I102" s="6"/>
      <c r="J102" s="6"/>
      <c r="K102" s="6"/>
      <c r="L102" s="6"/>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7"/>
  <sheetViews>
    <sheetView showGridLines="0" workbookViewId="0"/>
  </sheetViews>
  <sheetFormatPr defaultColWidth="11.5546875" defaultRowHeight="13.2" x14ac:dyDescent="0.25"/>
  <cols>
    <col min="1" max="1" width="20.6640625" customWidth="1"/>
    <col min="2" max="2" width="35.6640625" customWidth="1"/>
    <col min="3" max="11" width="14.6640625" customWidth="1"/>
    <col min="12" max="12" width="37.6640625" customWidth="1"/>
    <col min="13" max="13" width="14.6640625" customWidth="1"/>
  </cols>
  <sheetData>
    <row r="1" spans="1:13" ht="14.55" customHeight="1" x14ac:dyDescent="0.25">
      <c r="A1" s="1" t="s">
        <v>248</v>
      </c>
    </row>
    <row r="2" spans="1:13" ht="28.95" customHeight="1" x14ac:dyDescent="0.25">
      <c r="A2" s="1" t="s">
        <v>42</v>
      </c>
    </row>
    <row r="3" spans="1:13" ht="14.55" customHeight="1" x14ac:dyDescent="0.25">
      <c r="A3" t="s">
        <v>43</v>
      </c>
    </row>
    <row r="4" spans="1:13" ht="28.95" customHeight="1" x14ac:dyDescent="0.25">
      <c r="A4" s="3" t="s">
        <v>3</v>
      </c>
      <c r="B4" s="3" t="s">
        <v>37</v>
      </c>
      <c r="C4" s="3" t="s">
        <v>39</v>
      </c>
      <c r="D4" s="5" t="s">
        <v>46</v>
      </c>
      <c r="E4" s="5" t="s">
        <v>47</v>
      </c>
      <c r="F4" s="5" t="s">
        <v>48</v>
      </c>
      <c r="G4" s="5" t="s">
        <v>49</v>
      </c>
      <c r="H4" s="5" t="s">
        <v>50</v>
      </c>
      <c r="I4" s="5" t="s">
        <v>51</v>
      </c>
      <c r="J4" s="5" t="s">
        <v>52</v>
      </c>
      <c r="K4" s="5" t="s">
        <v>53</v>
      </c>
      <c r="L4" s="5" t="s">
        <v>54</v>
      </c>
      <c r="M4" s="5" t="s">
        <v>55</v>
      </c>
    </row>
    <row r="5" spans="1:13" ht="14.55" customHeight="1" x14ac:dyDescent="0.25">
      <c r="A5" s="4" t="s">
        <v>56</v>
      </c>
      <c r="B5" s="4" t="s">
        <v>104</v>
      </c>
      <c r="C5" s="4" t="s">
        <v>104</v>
      </c>
      <c r="D5" s="6">
        <v>21404762</v>
      </c>
      <c r="E5" s="6">
        <v>1897</v>
      </c>
      <c r="F5" s="6">
        <v>6586560</v>
      </c>
      <c r="G5" s="6">
        <v>2246241</v>
      </c>
      <c r="H5" s="6">
        <v>111933</v>
      </c>
      <c r="I5" s="6">
        <v>1302867</v>
      </c>
      <c r="J5" s="6">
        <v>3658273</v>
      </c>
      <c r="K5" s="6">
        <v>90194</v>
      </c>
      <c r="L5" s="6">
        <v>9634</v>
      </c>
      <c r="M5" s="6">
        <v>35412361</v>
      </c>
    </row>
    <row r="6" spans="1:13" ht="14.55" customHeight="1" x14ac:dyDescent="0.25">
      <c r="A6" s="4" t="s">
        <v>56</v>
      </c>
      <c r="B6" s="4" t="s">
        <v>104</v>
      </c>
      <c r="C6" s="4" t="s">
        <v>118</v>
      </c>
      <c r="D6" s="6">
        <v>65339</v>
      </c>
      <c r="E6" s="6">
        <v>4</v>
      </c>
      <c r="F6" s="6">
        <v>82637</v>
      </c>
      <c r="G6" s="6">
        <v>13630</v>
      </c>
      <c r="H6" s="6">
        <v>110</v>
      </c>
      <c r="I6" s="6">
        <v>1758</v>
      </c>
      <c r="J6" s="6">
        <v>4044</v>
      </c>
      <c r="K6" s="6">
        <v>17</v>
      </c>
      <c r="L6" s="6">
        <v>10</v>
      </c>
      <c r="M6" s="6">
        <v>167549</v>
      </c>
    </row>
    <row r="7" spans="1:13" ht="14.55" customHeight="1" x14ac:dyDescent="0.25">
      <c r="A7" s="4" t="s">
        <v>56</v>
      </c>
      <c r="B7" s="4" t="s">
        <v>104</v>
      </c>
      <c r="C7" s="4" t="s">
        <v>119</v>
      </c>
      <c r="D7" s="6">
        <v>1219163</v>
      </c>
      <c r="E7" s="6">
        <v>16</v>
      </c>
      <c r="F7" s="6">
        <v>545016</v>
      </c>
      <c r="G7" s="6">
        <v>227122</v>
      </c>
      <c r="H7" s="6">
        <v>789</v>
      </c>
      <c r="I7" s="6">
        <v>13897</v>
      </c>
      <c r="J7" s="6">
        <v>69870</v>
      </c>
      <c r="K7" s="6">
        <v>191</v>
      </c>
      <c r="L7" s="6">
        <v>17</v>
      </c>
      <c r="M7" s="6">
        <v>2076081</v>
      </c>
    </row>
    <row r="8" spans="1:13" ht="14.55" customHeight="1" x14ac:dyDescent="0.25">
      <c r="A8" s="4" t="s">
        <v>56</v>
      </c>
      <c r="B8" s="4" t="s">
        <v>104</v>
      </c>
      <c r="C8" s="4" t="s">
        <v>120</v>
      </c>
      <c r="D8" s="6">
        <v>20011216</v>
      </c>
      <c r="E8" s="6">
        <v>1877</v>
      </c>
      <c r="F8" s="6">
        <v>5925772</v>
      </c>
      <c r="G8" s="6">
        <v>1995763</v>
      </c>
      <c r="H8" s="6">
        <v>110562</v>
      </c>
      <c r="I8" s="6">
        <v>1280889</v>
      </c>
      <c r="J8" s="6">
        <v>3567227</v>
      </c>
      <c r="K8" s="6">
        <v>89394</v>
      </c>
      <c r="L8" s="6">
        <v>9537</v>
      </c>
      <c r="M8" s="6">
        <v>32992237</v>
      </c>
    </row>
    <row r="9" spans="1:13" ht="14.55" customHeight="1" x14ac:dyDescent="0.25">
      <c r="A9" s="4" t="s">
        <v>56</v>
      </c>
      <c r="B9" s="4" t="s">
        <v>104</v>
      </c>
      <c r="C9" s="4" t="s">
        <v>121</v>
      </c>
      <c r="D9" s="6">
        <v>109044</v>
      </c>
      <c r="E9" s="6"/>
      <c r="F9" s="6">
        <v>33135</v>
      </c>
      <c r="G9" s="6">
        <v>9726</v>
      </c>
      <c r="H9" s="6">
        <v>472</v>
      </c>
      <c r="I9" s="6">
        <v>6323</v>
      </c>
      <c r="J9" s="6">
        <v>17132</v>
      </c>
      <c r="K9" s="6">
        <v>592</v>
      </c>
      <c r="L9" s="6">
        <v>70</v>
      </c>
      <c r="M9" s="6">
        <v>176494</v>
      </c>
    </row>
    <row r="10" spans="1:13" ht="14.55" customHeight="1" x14ac:dyDescent="0.25">
      <c r="A10" s="4" t="s">
        <v>56</v>
      </c>
      <c r="B10" s="4" t="s">
        <v>122</v>
      </c>
      <c r="C10" s="4" t="s">
        <v>104</v>
      </c>
      <c r="D10" s="6">
        <v>532075</v>
      </c>
      <c r="E10" s="6">
        <v>18</v>
      </c>
      <c r="F10" s="6">
        <v>414931</v>
      </c>
      <c r="G10" s="6">
        <v>108292</v>
      </c>
      <c r="H10" s="6">
        <v>1213</v>
      </c>
      <c r="I10" s="6">
        <v>18453</v>
      </c>
      <c r="J10" s="6">
        <v>47311</v>
      </c>
      <c r="K10" s="6">
        <v>668</v>
      </c>
      <c r="L10" s="6">
        <v>93</v>
      </c>
      <c r="M10" s="6">
        <v>1123054</v>
      </c>
    </row>
    <row r="11" spans="1:13" ht="14.55" customHeight="1" x14ac:dyDescent="0.25">
      <c r="A11" s="4" t="s">
        <v>56</v>
      </c>
      <c r="B11" s="4" t="s">
        <v>122</v>
      </c>
      <c r="C11" s="4" t="s">
        <v>118</v>
      </c>
      <c r="D11" s="6">
        <v>48047</v>
      </c>
      <c r="E11" s="6">
        <v>4</v>
      </c>
      <c r="F11" s="6">
        <v>75669</v>
      </c>
      <c r="G11" s="6">
        <v>11706</v>
      </c>
      <c r="H11" s="6">
        <v>108</v>
      </c>
      <c r="I11" s="6">
        <v>1689</v>
      </c>
      <c r="J11" s="6">
        <v>2972</v>
      </c>
      <c r="K11" s="6">
        <v>15</v>
      </c>
      <c r="L11" s="6">
        <v>10</v>
      </c>
      <c r="M11" s="6">
        <v>140220</v>
      </c>
    </row>
    <row r="12" spans="1:13" ht="14.55" customHeight="1" x14ac:dyDescent="0.25">
      <c r="A12" s="4" t="s">
        <v>56</v>
      </c>
      <c r="B12" s="4" t="s">
        <v>122</v>
      </c>
      <c r="C12" s="4" t="s">
        <v>119</v>
      </c>
      <c r="D12" s="6">
        <v>374984</v>
      </c>
      <c r="E12" s="6">
        <v>14</v>
      </c>
      <c r="F12" s="6">
        <v>306129</v>
      </c>
      <c r="G12" s="6">
        <v>86861</v>
      </c>
      <c r="H12" s="6">
        <v>633</v>
      </c>
      <c r="I12" s="6">
        <v>10478</v>
      </c>
      <c r="J12" s="6">
        <v>27207</v>
      </c>
      <c r="K12" s="6">
        <v>64</v>
      </c>
      <c r="L12" s="6">
        <v>13</v>
      </c>
      <c r="M12" s="6">
        <v>806383</v>
      </c>
    </row>
    <row r="13" spans="1:13" ht="14.55" customHeight="1" x14ac:dyDescent="0.25">
      <c r="A13" s="4" t="s">
        <v>56</v>
      </c>
      <c r="B13" s="4" t="s">
        <v>122</v>
      </c>
      <c r="C13" s="4" t="s">
        <v>121</v>
      </c>
      <c r="D13" s="6">
        <v>109044</v>
      </c>
      <c r="E13" s="6"/>
      <c r="F13" s="6">
        <v>33133</v>
      </c>
      <c r="G13" s="6">
        <v>9725</v>
      </c>
      <c r="H13" s="6">
        <v>472</v>
      </c>
      <c r="I13" s="6">
        <v>6286</v>
      </c>
      <c r="J13" s="6">
        <v>17132</v>
      </c>
      <c r="K13" s="6">
        <v>589</v>
      </c>
      <c r="L13" s="6">
        <v>70</v>
      </c>
      <c r="M13" s="6">
        <v>176451</v>
      </c>
    </row>
    <row r="14" spans="1:13" ht="14.55" customHeight="1" x14ac:dyDescent="0.25">
      <c r="A14" s="4" t="s">
        <v>56</v>
      </c>
      <c r="B14" s="4" t="s">
        <v>123</v>
      </c>
      <c r="C14" s="4" t="s">
        <v>104</v>
      </c>
      <c r="D14" s="6">
        <v>861471</v>
      </c>
      <c r="E14" s="6">
        <v>2</v>
      </c>
      <c r="F14" s="6">
        <v>245857</v>
      </c>
      <c r="G14" s="6">
        <v>142186</v>
      </c>
      <c r="H14" s="6">
        <v>158</v>
      </c>
      <c r="I14" s="6">
        <v>3525</v>
      </c>
      <c r="J14" s="6">
        <v>43735</v>
      </c>
      <c r="K14" s="6">
        <v>132</v>
      </c>
      <c r="L14" s="6">
        <v>4</v>
      </c>
      <c r="M14" s="6">
        <v>1297070</v>
      </c>
    </row>
    <row r="15" spans="1:13" ht="14.55" customHeight="1" x14ac:dyDescent="0.25">
      <c r="A15" s="4" t="s">
        <v>56</v>
      </c>
      <c r="B15" s="4" t="s">
        <v>123</v>
      </c>
      <c r="C15" s="4" t="s">
        <v>118</v>
      </c>
      <c r="D15" s="6">
        <v>17292</v>
      </c>
      <c r="E15" s="6"/>
      <c r="F15" s="6">
        <v>6968</v>
      </c>
      <c r="G15" s="6">
        <v>1924</v>
      </c>
      <c r="H15" s="6">
        <v>2</v>
      </c>
      <c r="I15" s="6">
        <v>69</v>
      </c>
      <c r="J15" s="6">
        <v>1072</v>
      </c>
      <c r="K15" s="6">
        <v>2</v>
      </c>
      <c r="L15" s="6"/>
      <c r="M15" s="6">
        <v>27329</v>
      </c>
    </row>
    <row r="16" spans="1:13" ht="14.55" customHeight="1" x14ac:dyDescent="0.25">
      <c r="A16" s="4" t="s">
        <v>56</v>
      </c>
      <c r="B16" s="4" t="s">
        <v>123</v>
      </c>
      <c r="C16" s="4" t="s">
        <v>119</v>
      </c>
      <c r="D16" s="6">
        <v>844179</v>
      </c>
      <c r="E16" s="6">
        <v>2</v>
      </c>
      <c r="F16" s="6">
        <v>238887</v>
      </c>
      <c r="G16" s="6">
        <v>140261</v>
      </c>
      <c r="H16" s="6">
        <v>156</v>
      </c>
      <c r="I16" s="6">
        <v>3419</v>
      </c>
      <c r="J16" s="6">
        <v>42663</v>
      </c>
      <c r="K16" s="6">
        <v>127</v>
      </c>
      <c r="L16" s="6">
        <v>4</v>
      </c>
      <c r="M16" s="6">
        <v>1269698</v>
      </c>
    </row>
    <row r="17" spans="1:13" ht="14.55" customHeight="1" x14ac:dyDescent="0.25">
      <c r="A17" s="4" t="s">
        <v>56</v>
      </c>
      <c r="B17" s="4" t="s">
        <v>123</v>
      </c>
      <c r="C17" s="4" t="s">
        <v>121</v>
      </c>
      <c r="D17" s="6"/>
      <c r="E17" s="6"/>
      <c r="F17" s="6">
        <v>2</v>
      </c>
      <c r="G17" s="6">
        <v>1</v>
      </c>
      <c r="H17" s="6"/>
      <c r="I17" s="6">
        <v>37</v>
      </c>
      <c r="J17" s="6"/>
      <c r="K17" s="6">
        <v>3</v>
      </c>
      <c r="L17" s="6"/>
      <c r="M17" s="6">
        <v>43</v>
      </c>
    </row>
    <row r="18" spans="1:13" ht="14.55" customHeight="1" x14ac:dyDescent="0.25">
      <c r="A18" s="4" t="s">
        <v>56</v>
      </c>
      <c r="B18" s="4" t="s">
        <v>124</v>
      </c>
      <c r="C18" s="4" t="s">
        <v>104</v>
      </c>
      <c r="D18" s="6">
        <v>20011216</v>
      </c>
      <c r="E18" s="6">
        <v>1877</v>
      </c>
      <c r="F18" s="6">
        <v>5925772</v>
      </c>
      <c r="G18" s="6">
        <v>1995763</v>
      </c>
      <c r="H18" s="6">
        <v>110562</v>
      </c>
      <c r="I18" s="6">
        <v>1280889</v>
      </c>
      <c r="J18" s="6">
        <v>3567227</v>
      </c>
      <c r="K18" s="6">
        <v>89394</v>
      </c>
      <c r="L18" s="6">
        <v>9537</v>
      </c>
      <c r="M18" s="6">
        <v>32992237</v>
      </c>
    </row>
    <row r="19" spans="1:13" ht="14.55" customHeight="1" x14ac:dyDescent="0.25">
      <c r="A19" s="4" t="s">
        <v>56</v>
      </c>
      <c r="B19" s="4" t="s">
        <v>124</v>
      </c>
      <c r="C19" s="4" t="s">
        <v>120</v>
      </c>
      <c r="D19" s="6">
        <v>20011216</v>
      </c>
      <c r="E19" s="6">
        <v>1877</v>
      </c>
      <c r="F19" s="6">
        <v>5925772</v>
      </c>
      <c r="G19" s="6">
        <v>1995763</v>
      </c>
      <c r="H19" s="6">
        <v>110562</v>
      </c>
      <c r="I19" s="6">
        <v>1280889</v>
      </c>
      <c r="J19" s="6">
        <v>3567227</v>
      </c>
      <c r="K19" s="6">
        <v>89394</v>
      </c>
      <c r="L19" s="6">
        <v>9537</v>
      </c>
      <c r="M19" s="6">
        <v>32992237</v>
      </c>
    </row>
    <row r="20" spans="1:13" ht="14.55" customHeight="1" x14ac:dyDescent="0.25">
      <c r="A20" s="4" t="s">
        <v>57</v>
      </c>
      <c r="B20" s="4" t="s">
        <v>104</v>
      </c>
      <c r="C20" s="4" t="s">
        <v>104</v>
      </c>
      <c r="D20" s="6">
        <v>19999351</v>
      </c>
      <c r="E20" s="6">
        <v>36131</v>
      </c>
      <c r="F20" s="6">
        <v>6625116</v>
      </c>
      <c r="G20" s="6">
        <v>2161582</v>
      </c>
      <c r="H20" s="6">
        <v>112219</v>
      </c>
      <c r="I20" s="6">
        <v>1385343</v>
      </c>
      <c r="J20" s="6">
        <v>3674710</v>
      </c>
      <c r="K20" s="6">
        <v>112046</v>
      </c>
      <c r="L20" s="6">
        <v>9430</v>
      </c>
      <c r="M20" s="6">
        <v>34115928</v>
      </c>
    </row>
    <row r="21" spans="1:13" ht="14.55" customHeight="1" x14ac:dyDescent="0.25">
      <c r="A21" s="4" t="s">
        <v>57</v>
      </c>
      <c r="B21" s="4" t="s">
        <v>104</v>
      </c>
      <c r="C21" s="4" t="s">
        <v>118</v>
      </c>
      <c r="D21" s="6">
        <v>60885</v>
      </c>
      <c r="E21" s="6">
        <v>142</v>
      </c>
      <c r="F21" s="6">
        <v>92867</v>
      </c>
      <c r="G21" s="6">
        <v>15549</v>
      </c>
      <c r="H21" s="6">
        <v>107</v>
      </c>
      <c r="I21" s="6">
        <v>2456</v>
      </c>
      <c r="J21" s="6">
        <v>4260</v>
      </c>
      <c r="K21" s="6">
        <v>10</v>
      </c>
      <c r="L21" s="6">
        <v>6</v>
      </c>
      <c r="M21" s="6">
        <v>176282</v>
      </c>
    </row>
    <row r="22" spans="1:13" ht="14.55" customHeight="1" x14ac:dyDescent="0.25">
      <c r="A22" s="4" t="s">
        <v>57</v>
      </c>
      <c r="B22" s="4" t="s">
        <v>104</v>
      </c>
      <c r="C22" s="4" t="s">
        <v>119</v>
      </c>
      <c r="D22" s="6">
        <v>443481</v>
      </c>
      <c r="E22" s="6">
        <v>609</v>
      </c>
      <c r="F22" s="6">
        <v>299309</v>
      </c>
      <c r="G22" s="6">
        <v>98265</v>
      </c>
      <c r="H22" s="6">
        <v>413</v>
      </c>
      <c r="I22" s="6">
        <v>9393</v>
      </c>
      <c r="J22" s="6">
        <v>26714</v>
      </c>
      <c r="K22" s="6">
        <v>57</v>
      </c>
      <c r="L22" s="6">
        <v>15</v>
      </c>
      <c r="M22" s="6">
        <v>878256</v>
      </c>
    </row>
    <row r="23" spans="1:13" ht="14.55" customHeight="1" x14ac:dyDescent="0.25">
      <c r="A23" s="4" t="s">
        <v>57</v>
      </c>
      <c r="B23" s="4" t="s">
        <v>104</v>
      </c>
      <c r="C23" s="4" t="s">
        <v>120</v>
      </c>
      <c r="D23" s="6">
        <v>19355697</v>
      </c>
      <c r="E23" s="6">
        <v>35296</v>
      </c>
      <c r="F23" s="6">
        <v>6186646</v>
      </c>
      <c r="G23" s="6">
        <v>2033804</v>
      </c>
      <c r="H23" s="6">
        <v>111073</v>
      </c>
      <c r="I23" s="6">
        <v>1364390</v>
      </c>
      <c r="J23" s="6">
        <v>3621340</v>
      </c>
      <c r="K23" s="6">
        <v>111312</v>
      </c>
      <c r="L23" s="6">
        <v>9299</v>
      </c>
      <c r="M23" s="6">
        <v>32828857</v>
      </c>
    </row>
    <row r="24" spans="1:13" ht="14.55" customHeight="1" x14ac:dyDescent="0.25">
      <c r="A24" s="4" t="s">
        <v>57</v>
      </c>
      <c r="B24" s="4" t="s">
        <v>104</v>
      </c>
      <c r="C24" s="4" t="s">
        <v>121</v>
      </c>
      <c r="D24" s="6">
        <v>139288</v>
      </c>
      <c r="E24" s="6">
        <v>84</v>
      </c>
      <c r="F24" s="6">
        <v>46294</v>
      </c>
      <c r="G24" s="6">
        <v>13964</v>
      </c>
      <c r="H24" s="6">
        <v>626</v>
      </c>
      <c r="I24" s="6">
        <v>9104</v>
      </c>
      <c r="J24" s="6">
        <v>22396</v>
      </c>
      <c r="K24" s="6">
        <v>667</v>
      </c>
      <c r="L24" s="6">
        <v>110</v>
      </c>
      <c r="M24" s="6">
        <v>232533</v>
      </c>
    </row>
    <row r="25" spans="1:13" ht="14.55" customHeight="1" x14ac:dyDescent="0.25">
      <c r="A25" s="4" t="s">
        <v>57</v>
      </c>
      <c r="B25" s="4" t="s">
        <v>122</v>
      </c>
      <c r="C25" s="4" t="s">
        <v>104</v>
      </c>
      <c r="D25" s="6">
        <v>643589</v>
      </c>
      <c r="E25" s="6">
        <v>835</v>
      </c>
      <c r="F25" s="6">
        <v>438459</v>
      </c>
      <c r="G25" s="6">
        <v>127774</v>
      </c>
      <c r="H25" s="6">
        <v>1146</v>
      </c>
      <c r="I25" s="6">
        <v>20953</v>
      </c>
      <c r="J25" s="6">
        <v>53367</v>
      </c>
      <c r="K25" s="6">
        <v>734</v>
      </c>
      <c r="L25" s="6">
        <v>131</v>
      </c>
      <c r="M25" s="6">
        <v>1286988</v>
      </c>
    </row>
    <row r="26" spans="1:13" ht="14.55" customHeight="1" x14ac:dyDescent="0.25">
      <c r="A26" s="4" t="s">
        <v>57</v>
      </c>
      <c r="B26" s="4" t="s">
        <v>122</v>
      </c>
      <c r="C26" s="4" t="s">
        <v>118</v>
      </c>
      <c r="D26" s="6">
        <v>60885</v>
      </c>
      <c r="E26" s="6">
        <v>142</v>
      </c>
      <c r="F26" s="6">
        <v>92867</v>
      </c>
      <c r="G26" s="6">
        <v>15549</v>
      </c>
      <c r="H26" s="6">
        <v>107</v>
      </c>
      <c r="I26" s="6">
        <v>2456</v>
      </c>
      <c r="J26" s="6">
        <v>4260</v>
      </c>
      <c r="K26" s="6">
        <v>10</v>
      </c>
      <c r="L26" s="6">
        <v>6</v>
      </c>
      <c r="M26" s="6">
        <v>176282</v>
      </c>
    </row>
    <row r="27" spans="1:13" ht="14.55" customHeight="1" x14ac:dyDescent="0.25">
      <c r="A27" s="4" t="s">
        <v>57</v>
      </c>
      <c r="B27" s="4" t="s">
        <v>122</v>
      </c>
      <c r="C27" s="4" t="s">
        <v>119</v>
      </c>
      <c r="D27" s="6">
        <v>443416</v>
      </c>
      <c r="E27" s="6">
        <v>609</v>
      </c>
      <c r="F27" s="6">
        <v>299298</v>
      </c>
      <c r="G27" s="6">
        <v>98261</v>
      </c>
      <c r="H27" s="6">
        <v>413</v>
      </c>
      <c r="I27" s="6">
        <v>9393</v>
      </c>
      <c r="J27" s="6">
        <v>26711</v>
      </c>
      <c r="K27" s="6">
        <v>57</v>
      </c>
      <c r="L27" s="6">
        <v>15</v>
      </c>
      <c r="M27" s="6">
        <v>878173</v>
      </c>
    </row>
    <row r="28" spans="1:13" ht="14.55" customHeight="1" x14ac:dyDescent="0.25">
      <c r="A28" s="4" t="s">
        <v>57</v>
      </c>
      <c r="B28" s="4" t="s">
        <v>122</v>
      </c>
      <c r="C28" s="4" t="s">
        <v>121</v>
      </c>
      <c r="D28" s="6">
        <v>139288</v>
      </c>
      <c r="E28" s="6">
        <v>84</v>
      </c>
      <c r="F28" s="6">
        <v>46294</v>
      </c>
      <c r="G28" s="6">
        <v>13964</v>
      </c>
      <c r="H28" s="6">
        <v>626</v>
      </c>
      <c r="I28" s="6">
        <v>9104</v>
      </c>
      <c r="J28" s="6">
        <v>22396</v>
      </c>
      <c r="K28" s="6">
        <v>667</v>
      </c>
      <c r="L28" s="6">
        <v>110</v>
      </c>
      <c r="M28" s="6">
        <v>232533</v>
      </c>
    </row>
    <row r="29" spans="1:13" ht="14.55" customHeight="1" x14ac:dyDescent="0.25">
      <c r="A29" s="4" t="s">
        <v>57</v>
      </c>
      <c r="B29" s="4" t="s">
        <v>123</v>
      </c>
      <c r="C29" s="4" t="s">
        <v>104</v>
      </c>
      <c r="D29" s="6">
        <v>65</v>
      </c>
      <c r="E29" s="6"/>
      <c r="F29" s="6">
        <v>11</v>
      </c>
      <c r="G29" s="6">
        <v>4</v>
      </c>
      <c r="H29" s="6"/>
      <c r="I29" s="6"/>
      <c r="J29" s="6">
        <v>3</v>
      </c>
      <c r="K29" s="6"/>
      <c r="L29" s="6"/>
      <c r="M29" s="6">
        <v>83</v>
      </c>
    </row>
    <row r="30" spans="1:13" ht="14.55" customHeight="1" x14ac:dyDescent="0.25">
      <c r="A30" s="4" t="s">
        <v>57</v>
      </c>
      <c r="B30" s="4" t="s">
        <v>123</v>
      </c>
      <c r="C30" s="4" t="s">
        <v>119</v>
      </c>
      <c r="D30" s="6">
        <v>65</v>
      </c>
      <c r="E30" s="6"/>
      <c r="F30" s="6">
        <v>11</v>
      </c>
      <c r="G30" s="6">
        <v>4</v>
      </c>
      <c r="H30" s="6"/>
      <c r="I30" s="6"/>
      <c r="J30" s="6">
        <v>3</v>
      </c>
      <c r="K30" s="6"/>
      <c r="L30" s="6"/>
      <c r="M30" s="6">
        <v>83</v>
      </c>
    </row>
    <row r="31" spans="1:13" ht="14.55" customHeight="1" x14ac:dyDescent="0.25">
      <c r="A31" s="4" t="s">
        <v>57</v>
      </c>
      <c r="B31" s="4" t="s">
        <v>124</v>
      </c>
      <c r="C31" s="4" t="s">
        <v>104</v>
      </c>
      <c r="D31" s="6">
        <v>19355697</v>
      </c>
      <c r="E31" s="6">
        <v>35296</v>
      </c>
      <c r="F31" s="6">
        <v>6186646</v>
      </c>
      <c r="G31" s="6">
        <v>2033804</v>
      </c>
      <c r="H31" s="6">
        <v>111073</v>
      </c>
      <c r="I31" s="6">
        <v>1364390</v>
      </c>
      <c r="J31" s="6">
        <v>3621340</v>
      </c>
      <c r="K31" s="6">
        <v>111312</v>
      </c>
      <c r="L31" s="6">
        <v>9299</v>
      </c>
      <c r="M31" s="6">
        <v>32828857</v>
      </c>
    </row>
    <row r="32" spans="1:13" ht="14.55" customHeight="1" x14ac:dyDescent="0.25">
      <c r="A32" s="4" t="s">
        <v>57</v>
      </c>
      <c r="B32" s="4" t="s">
        <v>124</v>
      </c>
      <c r="C32" s="4" t="s">
        <v>120</v>
      </c>
      <c r="D32" s="6">
        <v>19355697</v>
      </c>
      <c r="E32" s="6">
        <v>35296</v>
      </c>
      <c r="F32" s="6">
        <v>6186646</v>
      </c>
      <c r="G32" s="6">
        <v>2033804</v>
      </c>
      <c r="H32" s="6">
        <v>111073</v>
      </c>
      <c r="I32" s="6">
        <v>1364390</v>
      </c>
      <c r="J32" s="6">
        <v>3621340</v>
      </c>
      <c r="K32" s="6">
        <v>111312</v>
      </c>
      <c r="L32" s="6">
        <v>9299</v>
      </c>
      <c r="M32" s="6">
        <v>32828857</v>
      </c>
    </row>
    <row r="33" spans="1:13" ht="14.55" customHeight="1" x14ac:dyDescent="0.25">
      <c r="A33" s="4" t="s">
        <v>58</v>
      </c>
      <c r="B33" s="4" t="s">
        <v>104</v>
      </c>
      <c r="C33" s="4" t="s">
        <v>104</v>
      </c>
      <c r="D33" s="6">
        <v>18148108</v>
      </c>
      <c r="E33" s="6">
        <v>6112049</v>
      </c>
      <c r="F33" s="6">
        <v>2215709</v>
      </c>
      <c r="G33" s="6">
        <v>692714</v>
      </c>
      <c r="H33" s="6">
        <v>33674</v>
      </c>
      <c r="I33" s="6">
        <v>1572686</v>
      </c>
      <c r="J33" s="6">
        <v>3785952</v>
      </c>
      <c r="K33" s="6">
        <v>133432</v>
      </c>
      <c r="L33" s="6">
        <v>9934</v>
      </c>
      <c r="M33" s="6">
        <v>32704258</v>
      </c>
    </row>
    <row r="34" spans="1:13" ht="14.55" customHeight="1" x14ac:dyDescent="0.25">
      <c r="A34" s="4" t="s">
        <v>58</v>
      </c>
      <c r="B34" s="4" t="s">
        <v>104</v>
      </c>
      <c r="C34" s="4" t="s">
        <v>118</v>
      </c>
      <c r="D34" s="6">
        <v>17520</v>
      </c>
      <c r="E34" s="6">
        <v>11627</v>
      </c>
      <c r="F34" s="6">
        <v>24576</v>
      </c>
      <c r="G34" s="6">
        <v>4335</v>
      </c>
      <c r="H34" s="6">
        <v>23</v>
      </c>
      <c r="I34" s="6">
        <v>943</v>
      </c>
      <c r="J34" s="6">
        <v>1037</v>
      </c>
      <c r="K34" s="6">
        <v>23</v>
      </c>
      <c r="L34" s="6">
        <v>2</v>
      </c>
      <c r="M34" s="6">
        <v>60086</v>
      </c>
    </row>
    <row r="35" spans="1:13" ht="14.55" customHeight="1" x14ac:dyDescent="0.25">
      <c r="A35" s="4" t="s">
        <v>58</v>
      </c>
      <c r="B35" s="4" t="s">
        <v>104</v>
      </c>
      <c r="C35" s="4" t="s">
        <v>119</v>
      </c>
      <c r="D35" s="6">
        <v>50245</v>
      </c>
      <c r="E35" s="6">
        <v>26849</v>
      </c>
      <c r="F35" s="6">
        <v>55470</v>
      </c>
      <c r="G35" s="6">
        <v>14180</v>
      </c>
      <c r="H35" s="6">
        <v>67</v>
      </c>
      <c r="I35" s="6">
        <v>1923</v>
      </c>
      <c r="J35" s="6">
        <v>3714</v>
      </c>
      <c r="K35" s="6">
        <v>27</v>
      </c>
      <c r="L35" s="6">
        <v>5</v>
      </c>
      <c r="M35" s="6">
        <v>152480</v>
      </c>
    </row>
    <row r="36" spans="1:13" ht="14.55" customHeight="1" x14ac:dyDescent="0.25">
      <c r="A36" s="4" t="s">
        <v>58</v>
      </c>
      <c r="B36" s="4" t="s">
        <v>104</v>
      </c>
      <c r="C36" s="4" t="s">
        <v>120</v>
      </c>
      <c r="D36" s="6">
        <v>18004126</v>
      </c>
      <c r="E36" s="6">
        <v>6062396</v>
      </c>
      <c r="F36" s="6">
        <v>2116616</v>
      </c>
      <c r="G36" s="6">
        <v>668623</v>
      </c>
      <c r="H36" s="6">
        <v>33346</v>
      </c>
      <c r="I36" s="6">
        <v>1564690</v>
      </c>
      <c r="J36" s="6">
        <v>3767704</v>
      </c>
      <c r="K36" s="6">
        <v>132933</v>
      </c>
      <c r="L36" s="6">
        <v>9860</v>
      </c>
      <c r="M36" s="6">
        <v>32360294</v>
      </c>
    </row>
    <row r="37" spans="1:13" ht="14.55" customHeight="1" x14ac:dyDescent="0.25">
      <c r="A37" s="4" t="s">
        <v>58</v>
      </c>
      <c r="B37" s="4" t="s">
        <v>104</v>
      </c>
      <c r="C37" s="4" t="s">
        <v>121</v>
      </c>
      <c r="D37" s="6">
        <v>76217</v>
      </c>
      <c r="E37" s="6">
        <v>11177</v>
      </c>
      <c r="F37" s="6">
        <v>19047</v>
      </c>
      <c r="G37" s="6">
        <v>5576</v>
      </c>
      <c r="H37" s="6">
        <v>238</v>
      </c>
      <c r="I37" s="6">
        <v>5130</v>
      </c>
      <c r="J37" s="6">
        <v>13497</v>
      </c>
      <c r="K37" s="6">
        <v>449</v>
      </c>
      <c r="L37" s="6">
        <v>67</v>
      </c>
      <c r="M37" s="6">
        <v>131398</v>
      </c>
    </row>
    <row r="38" spans="1:13" ht="14.55" customHeight="1" x14ac:dyDescent="0.25">
      <c r="A38" s="4" t="s">
        <v>58</v>
      </c>
      <c r="B38" s="4" t="s">
        <v>122</v>
      </c>
      <c r="C38" s="4" t="s">
        <v>104</v>
      </c>
      <c r="D38" s="6">
        <v>143982</v>
      </c>
      <c r="E38" s="6">
        <v>49653</v>
      </c>
      <c r="F38" s="6">
        <v>99093</v>
      </c>
      <c r="G38" s="6">
        <v>24091</v>
      </c>
      <c r="H38" s="6">
        <v>328</v>
      </c>
      <c r="I38" s="6">
        <v>7996</v>
      </c>
      <c r="J38" s="6">
        <v>18248</v>
      </c>
      <c r="K38" s="6">
        <v>499</v>
      </c>
      <c r="L38" s="6">
        <v>74</v>
      </c>
      <c r="M38" s="6">
        <v>343964</v>
      </c>
    </row>
    <row r="39" spans="1:13" ht="14.55" customHeight="1" x14ac:dyDescent="0.25">
      <c r="A39" s="4" t="s">
        <v>58</v>
      </c>
      <c r="B39" s="4" t="s">
        <v>122</v>
      </c>
      <c r="C39" s="4" t="s">
        <v>118</v>
      </c>
      <c r="D39" s="6">
        <v>17520</v>
      </c>
      <c r="E39" s="6">
        <v>11627</v>
      </c>
      <c r="F39" s="6">
        <v>24576</v>
      </c>
      <c r="G39" s="6">
        <v>4335</v>
      </c>
      <c r="H39" s="6">
        <v>23</v>
      </c>
      <c r="I39" s="6">
        <v>943</v>
      </c>
      <c r="J39" s="6">
        <v>1037</v>
      </c>
      <c r="K39" s="6">
        <v>23</v>
      </c>
      <c r="L39" s="6">
        <v>2</v>
      </c>
      <c r="M39" s="6">
        <v>60086</v>
      </c>
    </row>
    <row r="40" spans="1:13" ht="14.55" customHeight="1" x14ac:dyDescent="0.25">
      <c r="A40" s="4" t="s">
        <v>58</v>
      </c>
      <c r="B40" s="4" t="s">
        <v>122</v>
      </c>
      <c r="C40" s="4" t="s">
        <v>119</v>
      </c>
      <c r="D40" s="6">
        <v>50245</v>
      </c>
      <c r="E40" s="6">
        <v>26849</v>
      </c>
      <c r="F40" s="6">
        <v>55470</v>
      </c>
      <c r="G40" s="6">
        <v>14180</v>
      </c>
      <c r="H40" s="6">
        <v>67</v>
      </c>
      <c r="I40" s="6">
        <v>1923</v>
      </c>
      <c r="J40" s="6">
        <v>3714</v>
      </c>
      <c r="K40" s="6">
        <v>27</v>
      </c>
      <c r="L40" s="6">
        <v>5</v>
      </c>
      <c r="M40" s="6">
        <v>152480</v>
      </c>
    </row>
    <row r="41" spans="1:13" ht="14.55" customHeight="1" x14ac:dyDescent="0.25">
      <c r="A41" s="4" t="s">
        <v>58</v>
      </c>
      <c r="B41" s="4" t="s">
        <v>122</v>
      </c>
      <c r="C41" s="4" t="s">
        <v>121</v>
      </c>
      <c r="D41" s="6">
        <v>76217</v>
      </c>
      <c r="E41" s="6">
        <v>11177</v>
      </c>
      <c r="F41" s="6">
        <v>19047</v>
      </c>
      <c r="G41" s="6">
        <v>5576</v>
      </c>
      <c r="H41" s="6">
        <v>238</v>
      </c>
      <c r="I41" s="6">
        <v>5130</v>
      </c>
      <c r="J41" s="6">
        <v>13497</v>
      </c>
      <c r="K41" s="6">
        <v>449</v>
      </c>
      <c r="L41" s="6">
        <v>67</v>
      </c>
      <c r="M41" s="6">
        <v>131398</v>
      </c>
    </row>
    <row r="42" spans="1:13" ht="14.55" customHeight="1" x14ac:dyDescent="0.25">
      <c r="A42" s="4" t="s">
        <v>58</v>
      </c>
      <c r="B42" s="4" t="s">
        <v>124</v>
      </c>
      <c r="C42" s="4" t="s">
        <v>104</v>
      </c>
      <c r="D42" s="6">
        <v>18004126</v>
      </c>
      <c r="E42" s="6">
        <v>6062396</v>
      </c>
      <c r="F42" s="6">
        <v>2116616</v>
      </c>
      <c r="G42" s="6">
        <v>668623</v>
      </c>
      <c r="H42" s="6">
        <v>33346</v>
      </c>
      <c r="I42" s="6">
        <v>1564690</v>
      </c>
      <c r="J42" s="6">
        <v>3767704</v>
      </c>
      <c r="K42" s="6">
        <v>132933</v>
      </c>
      <c r="L42" s="6">
        <v>9860</v>
      </c>
      <c r="M42" s="6">
        <v>32360294</v>
      </c>
    </row>
    <row r="43" spans="1:13" ht="14.55" customHeight="1" x14ac:dyDescent="0.25">
      <c r="A43" s="4" t="s">
        <v>58</v>
      </c>
      <c r="B43" s="4" t="s">
        <v>124</v>
      </c>
      <c r="C43" s="4" t="s">
        <v>120</v>
      </c>
      <c r="D43" s="6">
        <v>18004126</v>
      </c>
      <c r="E43" s="6">
        <v>6062396</v>
      </c>
      <c r="F43" s="6">
        <v>2116616</v>
      </c>
      <c r="G43" s="6">
        <v>668623</v>
      </c>
      <c r="H43" s="6">
        <v>33346</v>
      </c>
      <c r="I43" s="6">
        <v>1564690</v>
      </c>
      <c r="J43" s="6">
        <v>3767704</v>
      </c>
      <c r="K43" s="6">
        <v>132933</v>
      </c>
      <c r="L43" s="6">
        <v>9860</v>
      </c>
      <c r="M43" s="6">
        <v>32360294</v>
      </c>
    </row>
    <row r="44" spans="1:13" x14ac:dyDescent="0.25">
      <c r="A44" s="4"/>
      <c r="B44" s="4"/>
      <c r="C44" s="4"/>
      <c r="D44" s="6"/>
      <c r="E44" s="6"/>
      <c r="F44" s="6"/>
      <c r="G44" s="6"/>
      <c r="H44" s="6"/>
      <c r="I44" s="6"/>
      <c r="J44" s="6"/>
      <c r="K44" s="6"/>
      <c r="L44" s="6"/>
      <c r="M44" s="6"/>
    </row>
    <row r="45" spans="1:13" x14ac:dyDescent="0.25">
      <c r="A45" s="4"/>
      <c r="B45" s="4"/>
      <c r="C45" s="4"/>
      <c r="D45" s="6"/>
      <c r="E45" s="6"/>
      <c r="F45" s="6"/>
      <c r="G45" s="6"/>
      <c r="H45" s="6"/>
      <c r="I45" s="6"/>
      <c r="J45" s="6"/>
      <c r="K45" s="6"/>
      <c r="L45" s="6"/>
      <c r="M45" s="6"/>
    </row>
    <row r="46" spans="1:13" x14ac:dyDescent="0.25">
      <c r="A46" s="4"/>
      <c r="B46" s="4"/>
      <c r="C46" s="4"/>
      <c r="D46" s="6"/>
      <c r="E46" s="6"/>
      <c r="F46" s="6"/>
      <c r="G46" s="6"/>
      <c r="H46" s="6"/>
      <c r="I46" s="6"/>
      <c r="J46" s="6"/>
      <c r="K46" s="6"/>
      <c r="L46" s="6"/>
      <c r="M46" s="6"/>
    </row>
    <row r="47" spans="1:13" x14ac:dyDescent="0.25">
      <c r="A47" s="4"/>
      <c r="B47" s="4"/>
      <c r="C47" s="4"/>
      <c r="D47" s="6"/>
      <c r="E47" s="6"/>
      <c r="F47" s="6"/>
      <c r="G47" s="6"/>
      <c r="H47" s="6"/>
      <c r="I47" s="6"/>
      <c r="J47" s="6"/>
      <c r="K47" s="6"/>
      <c r="L47" s="6"/>
      <c r="M47" s="6"/>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4"/>
  <sheetViews>
    <sheetView showGridLines="0" workbookViewId="0"/>
  </sheetViews>
  <sheetFormatPr defaultColWidth="11.5546875" defaultRowHeight="13.2" x14ac:dyDescent="0.25"/>
  <cols>
    <col min="1" max="2" width="20.6640625" customWidth="1"/>
    <col min="3" max="3" width="35.6640625" customWidth="1"/>
    <col min="4" max="12" width="14.6640625" customWidth="1"/>
    <col min="13" max="13" width="37.6640625" customWidth="1"/>
    <col min="14" max="14" width="14.6640625" customWidth="1"/>
  </cols>
  <sheetData>
    <row r="1" spans="1:14" ht="14.55" customHeight="1" x14ac:dyDescent="0.25">
      <c r="A1" s="1" t="s">
        <v>249</v>
      </c>
    </row>
    <row r="2" spans="1:14" ht="28.95" customHeight="1" x14ac:dyDescent="0.25">
      <c r="A2" s="1" t="s">
        <v>42</v>
      </c>
    </row>
    <row r="3" spans="1:14" ht="14.55" customHeight="1" x14ac:dyDescent="0.25">
      <c r="A3" t="s">
        <v>43</v>
      </c>
    </row>
    <row r="4" spans="1:14" ht="28.95" customHeight="1" x14ac:dyDescent="0.25">
      <c r="A4" s="3" t="s">
        <v>3</v>
      </c>
      <c r="B4" s="3" t="s">
        <v>5</v>
      </c>
      <c r="C4" s="3" t="s">
        <v>37</v>
      </c>
      <c r="D4" s="3" t="s">
        <v>39</v>
      </c>
      <c r="E4" s="5" t="s">
        <v>46</v>
      </c>
      <c r="F4" s="5" t="s">
        <v>47</v>
      </c>
      <c r="G4" s="5" t="s">
        <v>48</v>
      </c>
      <c r="H4" s="5" t="s">
        <v>49</v>
      </c>
      <c r="I4" s="5" t="s">
        <v>50</v>
      </c>
      <c r="J4" s="5" t="s">
        <v>51</v>
      </c>
      <c r="K4" s="5" t="s">
        <v>52</v>
      </c>
      <c r="L4" s="5" t="s">
        <v>53</v>
      </c>
      <c r="M4" s="5" t="s">
        <v>54</v>
      </c>
      <c r="N4" s="5" t="s">
        <v>55</v>
      </c>
    </row>
    <row r="5" spans="1:14" ht="14.55" customHeight="1" x14ac:dyDescent="0.25">
      <c r="A5" s="4" t="s">
        <v>56</v>
      </c>
      <c r="B5" s="4" t="s">
        <v>63</v>
      </c>
      <c r="C5" s="4" t="s">
        <v>104</v>
      </c>
      <c r="D5" s="4" t="s">
        <v>104</v>
      </c>
      <c r="E5" s="6">
        <v>5237975</v>
      </c>
      <c r="F5" s="6">
        <v>791</v>
      </c>
      <c r="G5" s="6">
        <v>1637516</v>
      </c>
      <c r="H5" s="6">
        <v>547659</v>
      </c>
      <c r="I5" s="6">
        <v>27100</v>
      </c>
      <c r="J5" s="6">
        <v>324339</v>
      </c>
      <c r="K5" s="6">
        <v>910986</v>
      </c>
      <c r="L5" s="6">
        <v>23669</v>
      </c>
      <c r="M5" s="6">
        <v>2197</v>
      </c>
      <c r="N5" s="6">
        <v>8712232</v>
      </c>
    </row>
    <row r="6" spans="1:14" ht="14.55" customHeight="1" x14ac:dyDescent="0.25">
      <c r="A6" s="4" t="s">
        <v>56</v>
      </c>
      <c r="B6" s="4" t="s">
        <v>63</v>
      </c>
      <c r="C6" s="4" t="s">
        <v>104</v>
      </c>
      <c r="D6" s="4" t="s">
        <v>118</v>
      </c>
      <c r="E6" s="6">
        <v>15155</v>
      </c>
      <c r="F6" s="6">
        <v>3</v>
      </c>
      <c r="G6" s="6">
        <v>20859</v>
      </c>
      <c r="H6" s="6">
        <v>3193</v>
      </c>
      <c r="I6" s="6">
        <v>26</v>
      </c>
      <c r="J6" s="6">
        <v>472</v>
      </c>
      <c r="K6" s="6">
        <v>1074</v>
      </c>
      <c r="L6" s="6">
        <v>3</v>
      </c>
      <c r="M6" s="6">
        <v>1</v>
      </c>
      <c r="N6" s="6">
        <v>40786</v>
      </c>
    </row>
    <row r="7" spans="1:14" ht="14.55" customHeight="1" x14ac:dyDescent="0.25">
      <c r="A7" s="4" t="s">
        <v>56</v>
      </c>
      <c r="B7" s="4" t="s">
        <v>63</v>
      </c>
      <c r="C7" s="4" t="s">
        <v>104</v>
      </c>
      <c r="D7" s="4" t="s">
        <v>119</v>
      </c>
      <c r="E7" s="6">
        <v>223755</v>
      </c>
      <c r="F7" s="6">
        <v>7</v>
      </c>
      <c r="G7" s="6">
        <v>111362</v>
      </c>
      <c r="H7" s="6">
        <v>40091</v>
      </c>
      <c r="I7" s="6">
        <v>139</v>
      </c>
      <c r="J7" s="6">
        <v>2792</v>
      </c>
      <c r="K7" s="6">
        <v>12777</v>
      </c>
      <c r="L7" s="6">
        <v>35</v>
      </c>
      <c r="M7" s="6"/>
      <c r="N7" s="6">
        <v>390958</v>
      </c>
    </row>
    <row r="8" spans="1:14" ht="14.55" customHeight="1" x14ac:dyDescent="0.25">
      <c r="A8" s="4" t="s">
        <v>56</v>
      </c>
      <c r="B8" s="4" t="s">
        <v>63</v>
      </c>
      <c r="C8" s="4" t="s">
        <v>104</v>
      </c>
      <c r="D8" s="4" t="s">
        <v>120</v>
      </c>
      <c r="E8" s="6">
        <v>4968974</v>
      </c>
      <c r="F8" s="6">
        <v>781</v>
      </c>
      <c r="G8" s="6">
        <v>1496338</v>
      </c>
      <c r="H8" s="6">
        <v>501849</v>
      </c>
      <c r="I8" s="6">
        <v>26815</v>
      </c>
      <c r="J8" s="6">
        <v>319360</v>
      </c>
      <c r="K8" s="6">
        <v>892477</v>
      </c>
      <c r="L8" s="6">
        <v>23486</v>
      </c>
      <c r="M8" s="6">
        <v>2179</v>
      </c>
      <c r="N8" s="6">
        <v>8232259</v>
      </c>
    </row>
    <row r="9" spans="1:14" ht="14.55" customHeight="1" x14ac:dyDescent="0.25">
      <c r="A9" s="4" t="s">
        <v>56</v>
      </c>
      <c r="B9" s="4" t="s">
        <v>63</v>
      </c>
      <c r="C9" s="4" t="s">
        <v>104</v>
      </c>
      <c r="D9" s="4" t="s">
        <v>121</v>
      </c>
      <c r="E9" s="6">
        <v>30091</v>
      </c>
      <c r="F9" s="6"/>
      <c r="G9" s="6">
        <v>8957</v>
      </c>
      <c r="H9" s="6">
        <v>2526</v>
      </c>
      <c r="I9" s="6">
        <v>120</v>
      </c>
      <c r="J9" s="6">
        <v>1715</v>
      </c>
      <c r="K9" s="6">
        <v>4658</v>
      </c>
      <c r="L9" s="6">
        <v>145</v>
      </c>
      <c r="M9" s="6">
        <v>17</v>
      </c>
      <c r="N9" s="6">
        <v>48229</v>
      </c>
    </row>
    <row r="10" spans="1:14" ht="14.55" customHeight="1" x14ac:dyDescent="0.25">
      <c r="A10" s="4" t="s">
        <v>56</v>
      </c>
      <c r="B10" s="4" t="s">
        <v>63</v>
      </c>
      <c r="C10" s="4" t="s">
        <v>122</v>
      </c>
      <c r="D10" s="4" t="s">
        <v>104</v>
      </c>
      <c r="E10" s="6">
        <v>154146</v>
      </c>
      <c r="F10" s="6">
        <v>9</v>
      </c>
      <c r="G10" s="6">
        <v>110994</v>
      </c>
      <c r="H10" s="6">
        <v>30320</v>
      </c>
      <c r="I10" s="6">
        <v>273</v>
      </c>
      <c r="J10" s="6">
        <v>4703</v>
      </c>
      <c r="K10" s="6">
        <v>13003</v>
      </c>
      <c r="L10" s="6">
        <v>157</v>
      </c>
      <c r="M10" s="6">
        <v>18</v>
      </c>
      <c r="N10" s="6">
        <v>313623</v>
      </c>
    </row>
    <row r="11" spans="1:14" ht="14.55" customHeight="1" x14ac:dyDescent="0.25">
      <c r="A11" s="4" t="s">
        <v>56</v>
      </c>
      <c r="B11" s="4" t="s">
        <v>63</v>
      </c>
      <c r="C11" s="4" t="s">
        <v>122</v>
      </c>
      <c r="D11" s="4" t="s">
        <v>118</v>
      </c>
      <c r="E11" s="6">
        <v>12121</v>
      </c>
      <c r="F11" s="6">
        <v>3</v>
      </c>
      <c r="G11" s="6">
        <v>19651</v>
      </c>
      <c r="H11" s="6">
        <v>2963</v>
      </c>
      <c r="I11" s="6">
        <v>26</v>
      </c>
      <c r="J11" s="6">
        <v>470</v>
      </c>
      <c r="K11" s="6">
        <v>869</v>
      </c>
      <c r="L11" s="6">
        <v>2</v>
      </c>
      <c r="M11" s="6">
        <v>1</v>
      </c>
      <c r="N11" s="6">
        <v>36106</v>
      </c>
    </row>
    <row r="12" spans="1:14" ht="14.55" customHeight="1" x14ac:dyDescent="0.25">
      <c r="A12" s="4" t="s">
        <v>56</v>
      </c>
      <c r="B12" s="4" t="s">
        <v>63</v>
      </c>
      <c r="C12" s="4" t="s">
        <v>122</v>
      </c>
      <c r="D12" s="4" t="s">
        <v>119</v>
      </c>
      <c r="E12" s="6">
        <v>111934</v>
      </c>
      <c r="F12" s="6">
        <v>6</v>
      </c>
      <c r="G12" s="6">
        <v>82387</v>
      </c>
      <c r="H12" s="6">
        <v>24831</v>
      </c>
      <c r="I12" s="6">
        <v>127</v>
      </c>
      <c r="J12" s="6">
        <v>2518</v>
      </c>
      <c r="K12" s="6">
        <v>7476</v>
      </c>
      <c r="L12" s="6">
        <v>11</v>
      </c>
      <c r="M12" s="6"/>
      <c r="N12" s="6">
        <v>229290</v>
      </c>
    </row>
    <row r="13" spans="1:14" ht="14.55" customHeight="1" x14ac:dyDescent="0.25">
      <c r="A13" s="4" t="s">
        <v>56</v>
      </c>
      <c r="B13" s="4" t="s">
        <v>63</v>
      </c>
      <c r="C13" s="4" t="s">
        <v>122</v>
      </c>
      <c r="D13" s="4" t="s">
        <v>121</v>
      </c>
      <c r="E13" s="6">
        <v>30091</v>
      </c>
      <c r="F13" s="6"/>
      <c r="G13" s="6">
        <v>8956</v>
      </c>
      <c r="H13" s="6">
        <v>2526</v>
      </c>
      <c r="I13" s="6">
        <v>120</v>
      </c>
      <c r="J13" s="6">
        <v>1715</v>
      </c>
      <c r="K13" s="6">
        <v>4658</v>
      </c>
      <c r="L13" s="6">
        <v>144</v>
      </c>
      <c r="M13" s="6">
        <v>17</v>
      </c>
      <c r="N13" s="6">
        <v>48227</v>
      </c>
    </row>
    <row r="14" spans="1:14" ht="14.55" customHeight="1" x14ac:dyDescent="0.25">
      <c r="A14" s="4" t="s">
        <v>56</v>
      </c>
      <c r="B14" s="4" t="s">
        <v>63</v>
      </c>
      <c r="C14" s="4" t="s">
        <v>123</v>
      </c>
      <c r="D14" s="4" t="s">
        <v>104</v>
      </c>
      <c r="E14" s="6">
        <v>114855</v>
      </c>
      <c r="F14" s="6">
        <v>1</v>
      </c>
      <c r="G14" s="6">
        <v>30184</v>
      </c>
      <c r="H14" s="6">
        <v>15490</v>
      </c>
      <c r="I14" s="6">
        <v>12</v>
      </c>
      <c r="J14" s="6">
        <v>276</v>
      </c>
      <c r="K14" s="6">
        <v>5506</v>
      </c>
      <c r="L14" s="6">
        <v>26</v>
      </c>
      <c r="M14" s="6"/>
      <c r="N14" s="6">
        <v>166350</v>
      </c>
    </row>
    <row r="15" spans="1:14" ht="14.55" customHeight="1" x14ac:dyDescent="0.25">
      <c r="A15" s="4" t="s">
        <v>56</v>
      </c>
      <c r="B15" s="4" t="s">
        <v>63</v>
      </c>
      <c r="C15" s="4" t="s">
        <v>123</v>
      </c>
      <c r="D15" s="4" t="s">
        <v>118</v>
      </c>
      <c r="E15" s="6">
        <v>3034</v>
      </c>
      <c r="F15" s="6"/>
      <c r="G15" s="6">
        <v>1208</v>
      </c>
      <c r="H15" s="6">
        <v>230</v>
      </c>
      <c r="I15" s="6"/>
      <c r="J15" s="6">
        <v>2</v>
      </c>
      <c r="K15" s="6">
        <v>205</v>
      </c>
      <c r="L15" s="6">
        <v>1</v>
      </c>
      <c r="M15" s="6"/>
      <c r="N15" s="6">
        <v>4680</v>
      </c>
    </row>
    <row r="16" spans="1:14" ht="14.55" customHeight="1" x14ac:dyDescent="0.25">
      <c r="A16" s="4" t="s">
        <v>56</v>
      </c>
      <c r="B16" s="4" t="s">
        <v>63</v>
      </c>
      <c r="C16" s="4" t="s">
        <v>123</v>
      </c>
      <c r="D16" s="4" t="s">
        <v>119</v>
      </c>
      <c r="E16" s="6">
        <v>111821</v>
      </c>
      <c r="F16" s="6">
        <v>1</v>
      </c>
      <c r="G16" s="6">
        <v>28975</v>
      </c>
      <c r="H16" s="6">
        <v>15260</v>
      </c>
      <c r="I16" s="6">
        <v>12</v>
      </c>
      <c r="J16" s="6">
        <v>274</v>
      </c>
      <c r="K16" s="6">
        <v>5301</v>
      </c>
      <c r="L16" s="6">
        <v>24</v>
      </c>
      <c r="M16" s="6"/>
      <c r="N16" s="6">
        <v>161668</v>
      </c>
    </row>
    <row r="17" spans="1:14" ht="14.55" customHeight="1" x14ac:dyDescent="0.25">
      <c r="A17" s="4" t="s">
        <v>56</v>
      </c>
      <c r="B17" s="4" t="s">
        <v>63</v>
      </c>
      <c r="C17" s="4" t="s">
        <v>123</v>
      </c>
      <c r="D17" s="4" t="s">
        <v>121</v>
      </c>
      <c r="E17" s="6"/>
      <c r="F17" s="6"/>
      <c r="G17" s="6">
        <v>1</v>
      </c>
      <c r="H17" s="6"/>
      <c r="I17" s="6"/>
      <c r="J17" s="6"/>
      <c r="K17" s="6"/>
      <c r="L17" s="6">
        <v>1</v>
      </c>
      <c r="M17" s="6"/>
      <c r="N17" s="6">
        <v>2</v>
      </c>
    </row>
    <row r="18" spans="1:14" ht="14.55" customHeight="1" x14ac:dyDescent="0.25">
      <c r="A18" s="4" t="s">
        <v>56</v>
      </c>
      <c r="B18" s="4" t="s">
        <v>63</v>
      </c>
      <c r="C18" s="4" t="s">
        <v>124</v>
      </c>
      <c r="D18" s="4" t="s">
        <v>104</v>
      </c>
      <c r="E18" s="6">
        <v>4968974</v>
      </c>
      <c r="F18" s="6">
        <v>781</v>
      </c>
      <c r="G18" s="6">
        <v>1496338</v>
      </c>
      <c r="H18" s="6">
        <v>501849</v>
      </c>
      <c r="I18" s="6">
        <v>26815</v>
      </c>
      <c r="J18" s="6">
        <v>319360</v>
      </c>
      <c r="K18" s="6">
        <v>892477</v>
      </c>
      <c r="L18" s="6">
        <v>23486</v>
      </c>
      <c r="M18" s="6">
        <v>2179</v>
      </c>
      <c r="N18" s="6">
        <v>8232259</v>
      </c>
    </row>
    <row r="19" spans="1:14" ht="14.55" customHeight="1" x14ac:dyDescent="0.25">
      <c r="A19" s="4" t="s">
        <v>56</v>
      </c>
      <c r="B19" s="4" t="s">
        <v>63</v>
      </c>
      <c r="C19" s="4" t="s">
        <v>124</v>
      </c>
      <c r="D19" s="4" t="s">
        <v>120</v>
      </c>
      <c r="E19" s="6">
        <v>4968974</v>
      </c>
      <c r="F19" s="6">
        <v>781</v>
      </c>
      <c r="G19" s="6">
        <v>1496338</v>
      </c>
      <c r="H19" s="6">
        <v>501849</v>
      </c>
      <c r="I19" s="6">
        <v>26815</v>
      </c>
      <c r="J19" s="6">
        <v>319360</v>
      </c>
      <c r="K19" s="6">
        <v>892477</v>
      </c>
      <c r="L19" s="6">
        <v>23486</v>
      </c>
      <c r="M19" s="6">
        <v>2179</v>
      </c>
      <c r="N19" s="6">
        <v>8232259</v>
      </c>
    </row>
    <row r="20" spans="1:14" ht="14.55" customHeight="1" x14ac:dyDescent="0.25">
      <c r="A20" s="4" t="s">
        <v>56</v>
      </c>
      <c r="B20" s="4" t="s">
        <v>64</v>
      </c>
      <c r="C20" s="4" t="s">
        <v>104</v>
      </c>
      <c r="D20" s="4" t="s">
        <v>104</v>
      </c>
      <c r="E20" s="6">
        <v>5452706</v>
      </c>
      <c r="F20" s="6">
        <v>512</v>
      </c>
      <c r="G20" s="6">
        <v>1640016</v>
      </c>
      <c r="H20" s="6">
        <v>550956</v>
      </c>
      <c r="I20" s="6">
        <v>27940</v>
      </c>
      <c r="J20" s="6">
        <v>326129</v>
      </c>
      <c r="K20" s="6">
        <v>916609</v>
      </c>
      <c r="L20" s="6">
        <v>22769</v>
      </c>
      <c r="M20" s="6">
        <v>2491</v>
      </c>
      <c r="N20" s="6">
        <v>8940128</v>
      </c>
    </row>
    <row r="21" spans="1:14" ht="14.55" customHeight="1" x14ac:dyDescent="0.25">
      <c r="A21" s="4" t="s">
        <v>56</v>
      </c>
      <c r="B21" s="4" t="s">
        <v>64</v>
      </c>
      <c r="C21" s="4" t="s">
        <v>104</v>
      </c>
      <c r="D21" s="4" t="s">
        <v>118</v>
      </c>
      <c r="E21" s="6">
        <v>17434</v>
      </c>
      <c r="F21" s="6">
        <v>1</v>
      </c>
      <c r="G21" s="6">
        <v>20768</v>
      </c>
      <c r="H21" s="6">
        <v>3809</v>
      </c>
      <c r="I21" s="6">
        <v>31</v>
      </c>
      <c r="J21" s="6">
        <v>483</v>
      </c>
      <c r="K21" s="6">
        <v>1053</v>
      </c>
      <c r="L21" s="6">
        <v>2</v>
      </c>
      <c r="M21" s="6">
        <v>2</v>
      </c>
      <c r="N21" s="6">
        <v>43583</v>
      </c>
    </row>
    <row r="22" spans="1:14" ht="14.55" customHeight="1" x14ac:dyDescent="0.25">
      <c r="A22" s="4" t="s">
        <v>56</v>
      </c>
      <c r="B22" s="4" t="s">
        <v>64</v>
      </c>
      <c r="C22" s="4" t="s">
        <v>104</v>
      </c>
      <c r="D22" s="4" t="s">
        <v>119</v>
      </c>
      <c r="E22" s="6">
        <v>294342</v>
      </c>
      <c r="F22" s="6">
        <v>5</v>
      </c>
      <c r="G22" s="6">
        <v>132470</v>
      </c>
      <c r="H22" s="6">
        <v>53903</v>
      </c>
      <c r="I22" s="6">
        <v>193</v>
      </c>
      <c r="J22" s="6">
        <v>3490</v>
      </c>
      <c r="K22" s="6">
        <v>16934</v>
      </c>
      <c r="L22" s="6">
        <v>38</v>
      </c>
      <c r="M22" s="6">
        <v>3</v>
      </c>
      <c r="N22" s="6">
        <v>501378</v>
      </c>
    </row>
    <row r="23" spans="1:14" ht="14.55" customHeight="1" x14ac:dyDescent="0.25">
      <c r="A23" s="4" t="s">
        <v>56</v>
      </c>
      <c r="B23" s="4" t="s">
        <v>64</v>
      </c>
      <c r="C23" s="4" t="s">
        <v>104</v>
      </c>
      <c r="D23" s="4" t="s">
        <v>120</v>
      </c>
      <c r="E23" s="6">
        <v>5112361</v>
      </c>
      <c r="F23" s="6">
        <v>506</v>
      </c>
      <c r="G23" s="6">
        <v>1478679</v>
      </c>
      <c r="H23" s="6">
        <v>491050</v>
      </c>
      <c r="I23" s="6">
        <v>27594</v>
      </c>
      <c r="J23" s="6">
        <v>320566</v>
      </c>
      <c r="K23" s="6">
        <v>894483</v>
      </c>
      <c r="L23" s="6">
        <v>22567</v>
      </c>
      <c r="M23" s="6">
        <v>2468</v>
      </c>
      <c r="N23" s="6">
        <v>8350274</v>
      </c>
    </row>
    <row r="24" spans="1:14" ht="14.55" customHeight="1" x14ac:dyDescent="0.25">
      <c r="A24" s="4" t="s">
        <v>56</v>
      </c>
      <c r="B24" s="4" t="s">
        <v>64</v>
      </c>
      <c r="C24" s="4" t="s">
        <v>104</v>
      </c>
      <c r="D24" s="4" t="s">
        <v>121</v>
      </c>
      <c r="E24" s="6">
        <v>28569</v>
      </c>
      <c r="F24" s="6"/>
      <c r="G24" s="6">
        <v>8099</v>
      </c>
      <c r="H24" s="6">
        <v>2194</v>
      </c>
      <c r="I24" s="6">
        <v>122</v>
      </c>
      <c r="J24" s="6">
        <v>1590</v>
      </c>
      <c r="K24" s="6">
        <v>4139</v>
      </c>
      <c r="L24" s="6">
        <v>162</v>
      </c>
      <c r="M24" s="6">
        <v>18</v>
      </c>
      <c r="N24" s="6">
        <v>44893</v>
      </c>
    </row>
    <row r="25" spans="1:14" ht="14.55" customHeight="1" x14ac:dyDescent="0.25">
      <c r="A25" s="4" t="s">
        <v>56</v>
      </c>
      <c r="B25" s="4" t="s">
        <v>64</v>
      </c>
      <c r="C25" s="4" t="s">
        <v>122</v>
      </c>
      <c r="D25" s="4" t="s">
        <v>104</v>
      </c>
      <c r="E25" s="6">
        <v>132651</v>
      </c>
      <c r="F25" s="6">
        <v>6</v>
      </c>
      <c r="G25" s="6">
        <v>103514</v>
      </c>
      <c r="H25" s="6">
        <v>26477</v>
      </c>
      <c r="I25" s="6">
        <v>303</v>
      </c>
      <c r="J25" s="6">
        <v>4725</v>
      </c>
      <c r="K25" s="6">
        <v>11980</v>
      </c>
      <c r="L25" s="6">
        <v>179</v>
      </c>
      <c r="M25" s="6">
        <v>23</v>
      </c>
      <c r="N25" s="6">
        <v>279858</v>
      </c>
    </row>
    <row r="26" spans="1:14" ht="14.55" customHeight="1" x14ac:dyDescent="0.25">
      <c r="A26" s="4" t="s">
        <v>56</v>
      </c>
      <c r="B26" s="4" t="s">
        <v>64</v>
      </c>
      <c r="C26" s="4" t="s">
        <v>122</v>
      </c>
      <c r="D26" s="4" t="s">
        <v>118</v>
      </c>
      <c r="E26" s="6">
        <v>13059</v>
      </c>
      <c r="F26" s="6">
        <v>1</v>
      </c>
      <c r="G26" s="6">
        <v>18935</v>
      </c>
      <c r="H26" s="6">
        <v>3348</v>
      </c>
      <c r="I26" s="6">
        <v>30</v>
      </c>
      <c r="J26" s="6">
        <v>460</v>
      </c>
      <c r="K26" s="6">
        <v>729</v>
      </c>
      <c r="L26" s="6">
        <v>2</v>
      </c>
      <c r="M26" s="6">
        <v>2</v>
      </c>
      <c r="N26" s="6">
        <v>36566</v>
      </c>
    </row>
    <row r="27" spans="1:14" ht="14.55" customHeight="1" x14ac:dyDescent="0.25">
      <c r="A27" s="4" t="s">
        <v>56</v>
      </c>
      <c r="B27" s="4" t="s">
        <v>64</v>
      </c>
      <c r="C27" s="4" t="s">
        <v>122</v>
      </c>
      <c r="D27" s="4" t="s">
        <v>119</v>
      </c>
      <c r="E27" s="6">
        <v>91023</v>
      </c>
      <c r="F27" s="6">
        <v>5</v>
      </c>
      <c r="G27" s="6">
        <v>76480</v>
      </c>
      <c r="H27" s="6">
        <v>20936</v>
      </c>
      <c r="I27" s="6">
        <v>151</v>
      </c>
      <c r="J27" s="6">
        <v>2680</v>
      </c>
      <c r="K27" s="6">
        <v>7112</v>
      </c>
      <c r="L27" s="6">
        <v>16</v>
      </c>
      <c r="M27" s="6">
        <v>3</v>
      </c>
      <c r="N27" s="6">
        <v>198406</v>
      </c>
    </row>
    <row r="28" spans="1:14" ht="14.55" customHeight="1" x14ac:dyDescent="0.25">
      <c r="A28" s="4" t="s">
        <v>56</v>
      </c>
      <c r="B28" s="4" t="s">
        <v>64</v>
      </c>
      <c r="C28" s="4" t="s">
        <v>122</v>
      </c>
      <c r="D28" s="4" t="s">
        <v>121</v>
      </c>
      <c r="E28" s="6">
        <v>28569</v>
      </c>
      <c r="F28" s="6"/>
      <c r="G28" s="6">
        <v>8099</v>
      </c>
      <c r="H28" s="6">
        <v>2193</v>
      </c>
      <c r="I28" s="6">
        <v>122</v>
      </c>
      <c r="J28" s="6">
        <v>1585</v>
      </c>
      <c r="K28" s="6">
        <v>4139</v>
      </c>
      <c r="L28" s="6">
        <v>161</v>
      </c>
      <c r="M28" s="6">
        <v>18</v>
      </c>
      <c r="N28" s="6">
        <v>44886</v>
      </c>
    </row>
    <row r="29" spans="1:14" ht="14.55" customHeight="1" x14ac:dyDescent="0.25">
      <c r="A29" s="4" t="s">
        <v>56</v>
      </c>
      <c r="B29" s="4" t="s">
        <v>64</v>
      </c>
      <c r="C29" s="4" t="s">
        <v>123</v>
      </c>
      <c r="D29" s="4" t="s">
        <v>104</v>
      </c>
      <c r="E29" s="6">
        <v>207694</v>
      </c>
      <c r="F29" s="6"/>
      <c r="G29" s="6">
        <v>57823</v>
      </c>
      <c r="H29" s="6">
        <v>33429</v>
      </c>
      <c r="I29" s="6">
        <v>43</v>
      </c>
      <c r="J29" s="6">
        <v>838</v>
      </c>
      <c r="K29" s="6">
        <v>10146</v>
      </c>
      <c r="L29" s="6">
        <v>23</v>
      </c>
      <c r="M29" s="6"/>
      <c r="N29" s="6">
        <v>309996</v>
      </c>
    </row>
    <row r="30" spans="1:14" ht="14.55" customHeight="1" x14ac:dyDescent="0.25">
      <c r="A30" s="4" t="s">
        <v>56</v>
      </c>
      <c r="B30" s="4" t="s">
        <v>64</v>
      </c>
      <c r="C30" s="4" t="s">
        <v>123</v>
      </c>
      <c r="D30" s="4" t="s">
        <v>118</v>
      </c>
      <c r="E30" s="6">
        <v>4375</v>
      </c>
      <c r="F30" s="6"/>
      <c r="G30" s="6">
        <v>1833</v>
      </c>
      <c r="H30" s="6">
        <v>461</v>
      </c>
      <c r="I30" s="6">
        <v>1</v>
      </c>
      <c r="J30" s="6">
        <v>23</v>
      </c>
      <c r="K30" s="6">
        <v>324</v>
      </c>
      <c r="L30" s="6"/>
      <c r="M30" s="6"/>
      <c r="N30" s="6">
        <v>7017</v>
      </c>
    </row>
    <row r="31" spans="1:14" ht="14.55" customHeight="1" x14ac:dyDescent="0.25">
      <c r="A31" s="4" t="s">
        <v>56</v>
      </c>
      <c r="B31" s="4" t="s">
        <v>64</v>
      </c>
      <c r="C31" s="4" t="s">
        <v>123</v>
      </c>
      <c r="D31" s="4" t="s">
        <v>119</v>
      </c>
      <c r="E31" s="6">
        <v>203319</v>
      </c>
      <c r="F31" s="6"/>
      <c r="G31" s="6">
        <v>55990</v>
      </c>
      <c r="H31" s="6">
        <v>32967</v>
      </c>
      <c r="I31" s="6">
        <v>42</v>
      </c>
      <c r="J31" s="6">
        <v>810</v>
      </c>
      <c r="K31" s="6">
        <v>9822</v>
      </c>
      <c r="L31" s="6">
        <v>22</v>
      </c>
      <c r="M31" s="6"/>
      <c r="N31" s="6">
        <v>302972</v>
      </c>
    </row>
    <row r="32" spans="1:14" ht="14.55" customHeight="1" x14ac:dyDescent="0.25">
      <c r="A32" s="4" t="s">
        <v>56</v>
      </c>
      <c r="B32" s="4" t="s">
        <v>64</v>
      </c>
      <c r="C32" s="4" t="s">
        <v>123</v>
      </c>
      <c r="D32" s="4" t="s">
        <v>121</v>
      </c>
      <c r="E32" s="6"/>
      <c r="F32" s="6"/>
      <c r="G32" s="6"/>
      <c r="H32" s="6">
        <v>1</v>
      </c>
      <c r="I32" s="6"/>
      <c r="J32" s="6">
        <v>5</v>
      </c>
      <c r="K32" s="6"/>
      <c r="L32" s="6">
        <v>1</v>
      </c>
      <c r="M32" s="6"/>
      <c r="N32" s="6">
        <v>7</v>
      </c>
    </row>
    <row r="33" spans="1:14" ht="14.55" customHeight="1" x14ac:dyDescent="0.25">
      <c r="A33" s="4" t="s">
        <v>56</v>
      </c>
      <c r="B33" s="4" t="s">
        <v>64</v>
      </c>
      <c r="C33" s="4" t="s">
        <v>124</v>
      </c>
      <c r="D33" s="4" t="s">
        <v>104</v>
      </c>
      <c r="E33" s="6">
        <v>5112361</v>
      </c>
      <c r="F33" s="6">
        <v>506</v>
      </c>
      <c r="G33" s="6">
        <v>1478679</v>
      </c>
      <c r="H33" s="6">
        <v>491050</v>
      </c>
      <c r="I33" s="6">
        <v>27594</v>
      </c>
      <c r="J33" s="6">
        <v>320566</v>
      </c>
      <c r="K33" s="6">
        <v>894483</v>
      </c>
      <c r="L33" s="6">
        <v>22567</v>
      </c>
      <c r="M33" s="6">
        <v>2468</v>
      </c>
      <c r="N33" s="6">
        <v>8350274</v>
      </c>
    </row>
    <row r="34" spans="1:14" ht="14.55" customHeight="1" x14ac:dyDescent="0.25">
      <c r="A34" s="4" t="s">
        <v>56</v>
      </c>
      <c r="B34" s="4" t="s">
        <v>64</v>
      </c>
      <c r="C34" s="4" t="s">
        <v>124</v>
      </c>
      <c r="D34" s="4" t="s">
        <v>120</v>
      </c>
      <c r="E34" s="6">
        <v>5112361</v>
      </c>
      <c r="F34" s="6">
        <v>506</v>
      </c>
      <c r="G34" s="6">
        <v>1478679</v>
      </c>
      <c r="H34" s="6">
        <v>491050</v>
      </c>
      <c r="I34" s="6">
        <v>27594</v>
      </c>
      <c r="J34" s="6">
        <v>320566</v>
      </c>
      <c r="K34" s="6">
        <v>894483</v>
      </c>
      <c r="L34" s="6">
        <v>22567</v>
      </c>
      <c r="M34" s="6">
        <v>2468</v>
      </c>
      <c r="N34" s="6">
        <v>8350274</v>
      </c>
    </row>
    <row r="35" spans="1:14" ht="14.55" customHeight="1" x14ac:dyDescent="0.25">
      <c r="A35" s="4" t="s">
        <v>56</v>
      </c>
      <c r="B35" s="4" t="s">
        <v>65</v>
      </c>
      <c r="C35" s="4" t="s">
        <v>104</v>
      </c>
      <c r="D35" s="4" t="s">
        <v>104</v>
      </c>
      <c r="E35" s="6">
        <v>5268698</v>
      </c>
      <c r="F35" s="6">
        <v>278</v>
      </c>
      <c r="G35" s="6">
        <v>1647487</v>
      </c>
      <c r="H35" s="6">
        <v>562328</v>
      </c>
      <c r="I35" s="6">
        <v>28571</v>
      </c>
      <c r="J35" s="6">
        <v>333924</v>
      </c>
      <c r="K35" s="6">
        <v>937868</v>
      </c>
      <c r="L35" s="6">
        <v>21530</v>
      </c>
      <c r="M35" s="6">
        <v>2615</v>
      </c>
      <c r="N35" s="6">
        <v>8803299</v>
      </c>
    </row>
    <row r="36" spans="1:14" ht="14.55" customHeight="1" x14ac:dyDescent="0.25">
      <c r="A36" s="4" t="s">
        <v>56</v>
      </c>
      <c r="B36" s="4" t="s">
        <v>65</v>
      </c>
      <c r="C36" s="4" t="s">
        <v>104</v>
      </c>
      <c r="D36" s="4" t="s">
        <v>118</v>
      </c>
      <c r="E36" s="6">
        <v>16085</v>
      </c>
      <c r="F36" s="6"/>
      <c r="G36" s="6">
        <v>19875</v>
      </c>
      <c r="H36" s="6">
        <v>3175</v>
      </c>
      <c r="I36" s="6">
        <v>25</v>
      </c>
      <c r="J36" s="6">
        <v>402</v>
      </c>
      <c r="K36" s="6">
        <v>1003</v>
      </c>
      <c r="L36" s="6">
        <v>5</v>
      </c>
      <c r="M36" s="6">
        <v>2</v>
      </c>
      <c r="N36" s="6">
        <v>40572</v>
      </c>
    </row>
    <row r="37" spans="1:14" ht="14.55" customHeight="1" x14ac:dyDescent="0.25">
      <c r="A37" s="4" t="s">
        <v>56</v>
      </c>
      <c r="B37" s="4" t="s">
        <v>65</v>
      </c>
      <c r="C37" s="4" t="s">
        <v>104</v>
      </c>
      <c r="D37" s="4" t="s">
        <v>119</v>
      </c>
      <c r="E37" s="6">
        <v>325433</v>
      </c>
      <c r="F37" s="6">
        <v>4</v>
      </c>
      <c r="G37" s="6">
        <v>143988</v>
      </c>
      <c r="H37" s="6">
        <v>64576</v>
      </c>
      <c r="I37" s="6">
        <v>209</v>
      </c>
      <c r="J37" s="6">
        <v>3684</v>
      </c>
      <c r="K37" s="6">
        <v>20217</v>
      </c>
      <c r="L37" s="6">
        <v>71</v>
      </c>
      <c r="M37" s="6">
        <v>5</v>
      </c>
      <c r="N37" s="6">
        <v>558187</v>
      </c>
    </row>
    <row r="38" spans="1:14" ht="14.55" customHeight="1" x14ac:dyDescent="0.25">
      <c r="A38" s="4" t="s">
        <v>56</v>
      </c>
      <c r="B38" s="4" t="s">
        <v>65</v>
      </c>
      <c r="C38" s="4" t="s">
        <v>104</v>
      </c>
      <c r="D38" s="4" t="s">
        <v>120</v>
      </c>
      <c r="E38" s="6">
        <v>4901410</v>
      </c>
      <c r="F38" s="6">
        <v>274</v>
      </c>
      <c r="G38" s="6">
        <v>1475548</v>
      </c>
      <c r="H38" s="6">
        <v>492372</v>
      </c>
      <c r="I38" s="6">
        <v>28213</v>
      </c>
      <c r="J38" s="6">
        <v>328274</v>
      </c>
      <c r="K38" s="6">
        <v>912316</v>
      </c>
      <c r="L38" s="6">
        <v>21317</v>
      </c>
      <c r="M38" s="6">
        <v>2592</v>
      </c>
      <c r="N38" s="6">
        <v>8162316</v>
      </c>
    </row>
    <row r="39" spans="1:14" ht="14.55" customHeight="1" x14ac:dyDescent="0.25">
      <c r="A39" s="4" t="s">
        <v>56</v>
      </c>
      <c r="B39" s="4" t="s">
        <v>65</v>
      </c>
      <c r="C39" s="4" t="s">
        <v>104</v>
      </c>
      <c r="D39" s="4" t="s">
        <v>121</v>
      </c>
      <c r="E39" s="6">
        <v>25770</v>
      </c>
      <c r="F39" s="6"/>
      <c r="G39" s="6">
        <v>8076</v>
      </c>
      <c r="H39" s="6">
        <v>2205</v>
      </c>
      <c r="I39" s="6">
        <v>124</v>
      </c>
      <c r="J39" s="6">
        <v>1564</v>
      </c>
      <c r="K39" s="6">
        <v>4332</v>
      </c>
      <c r="L39" s="6">
        <v>137</v>
      </c>
      <c r="M39" s="6">
        <v>16</v>
      </c>
      <c r="N39" s="6">
        <v>42224</v>
      </c>
    </row>
    <row r="40" spans="1:14" ht="14.55" customHeight="1" x14ac:dyDescent="0.25">
      <c r="A40" s="4" t="s">
        <v>56</v>
      </c>
      <c r="B40" s="4" t="s">
        <v>65</v>
      </c>
      <c r="C40" s="4" t="s">
        <v>122</v>
      </c>
      <c r="D40" s="4" t="s">
        <v>104</v>
      </c>
      <c r="E40" s="6">
        <v>123268</v>
      </c>
      <c r="F40" s="6">
        <v>3</v>
      </c>
      <c r="G40" s="6">
        <v>98990</v>
      </c>
      <c r="H40" s="6">
        <v>24640</v>
      </c>
      <c r="I40" s="6">
        <v>314</v>
      </c>
      <c r="J40" s="6">
        <v>4518</v>
      </c>
      <c r="K40" s="6">
        <v>11735</v>
      </c>
      <c r="L40" s="6">
        <v>166</v>
      </c>
      <c r="M40" s="6">
        <v>23</v>
      </c>
      <c r="N40" s="6">
        <v>263657</v>
      </c>
    </row>
    <row r="41" spans="1:14" ht="14.55" customHeight="1" x14ac:dyDescent="0.25">
      <c r="A41" s="4" t="s">
        <v>56</v>
      </c>
      <c r="B41" s="4" t="s">
        <v>65</v>
      </c>
      <c r="C41" s="4" t="s">
        <v>122</v>
      </c>
      <c r="D41" s="4" t="s">
        <v>118</v>
      </c>
      <c r="E41" s="6">
        <v>11871</v>
      </c>
      <c r="F41" s="6"/>
      <c r="G41" s="6">
        <v>18084</v>
      </c>
      <c r="H41" s="6">
        <v>2651</v>
      </c>
      <c r="I41" s="6">
        <v>24</v>
      </c>
      <c r="J41" s="6">
        <v>388</v>
      </c>
      <c r="K41" s="6">
        <v>732</v>
      </c>
      <c r="L41" s="6">
        <v>5</v>
      </c>
      <c r="M41" s="6">
        <v>2</v>
      </c>
      <c r="N41" s="6">
        <v>33757</v>
      </c>
    </row>
    <row r="42" spans="1:14" ht="14.55" customHeight="1" x14ac:dyDescent="0.25">
      <c r="A42" s="4" t="s">
        <v>56</v>
      </c>
      <c r="B42" s="4" t="s">
        <v>65</v>
      </c>
      <c r="C42" s="4" t="s">
        <v>122</v>
      </c>
      <c r="D42" s="4" t="s">
        <v>119</v>
      </c>
      <c r="E42" s="6">
        <v>85627</v>
      </c>
      <c r="F42" s="6">
        <v>3</v>
      </c>
      <c r="G42" s="6">
        <v>72830</v>
      </c>
      <c r="H42" s="6">
        <v>19784</v>
      </c>
      <c r="I42" s="6">
        <v>166</v>
      </c>
      <c r="J42" s="6">
        <v>2575</v>
      </c>
      <c r="K42" s="6">
        <v>6671</v>
      </c>
      <c r="L42" s="6">
        <v>25</v>
      </c>
      <c r="M42" s="6">
        <v>5</v>
      </c>
      <c r="N42" s="6">
        <v>187686</v>
      </c>
    </row>
    <row r="43" spans="1:14" ht="14.55" customHeight="1" x14ac:dyDescent="0.25">
      <c r="A43" s="4" t="s">
        <v>56</v>
      </c>
      <c r="B43" s="4" t="s">
        <v>65</v>
      </c>
      <c r="C43" s="4" t="s">
        <v>122</v>
      </c>
      <c r="D43" s="4" t="s">
        <v>121</v>
      </c>
      <c r="E43" s="6">
        <v>25770</v>
      </c>
      <c r="F43" s="6"/>
      <c r="G43" s="6">
        <v>8076</v>
      </c>
      <c r="H43" s="6">
        <v>2205</v>
      </c>
      <c r="I43" s="6">
        <v>124</v>
      </c>
      <c r="J43" s="6">
        <v>1555</v>
      </c>
      <c r="K43" s="6">
        <v>4332</v>
      </c>
      <c r="L43" s="6">
        <v>136</v>
      </c>
      <c r="M43" s="6">
        <v>16</v>
      </c>
      <c r="N43" s="6">
        <v>42214</v>
      </c>
    </row>
    <row r="44" spans="1:14" ht="14.55" customHeight="1" x14ac:dyDescent="0.25">
      <c r="A44" s="4" t="s">
        <v>56</v>
      </c>
      <c r="B44" s="4" t="s">
        <v>65</v>
      </c>
      <c r="C44" s="4" t="s">
        <v>123</v>
      </c>
      <c r="D44" s="4" t="s">
        <v>104</v>
      </c>
      <c r="E44" s="6">
        <v>244020</v>
      </c>
      <c r="F44" s="6">
        <v>1</v>
      </c>
      <c r="G44" s="6">
        <v>72949</v>
      </c>
      <c r="H44" s="6">
        <v>45316</v>
      </c>
      <c r="I44" s="6">
        <v>44</v>
      </c>
      <c r="J44" s="6">
        <v>1132</v>
      </c>
      <c r="K44" s="6">
        <v>13817</v>
      </c>
      <c r="L44" s="6">
        <v>47</v>
      </c>
      <c r="M44" s="6"/>
      <c r="N44" s="6">
        <v>377326</v>
      </c>
    </row>
    <row r="45" spans="1:14" ht="14.55" customHeight="1" x14ac:dyDescent="0.25">
      <c r="A45" s="4" t="s">
        <v>56</v>
      </c>
      <c r="B45" s="4" t="s">
        <v>65</v>
      </c>
      <c r="C45" s="4" t="s">
        <v>123</v>
      </c>
      <c r="D45" s="4" t="s">
        <v>118</v>
      </c>
      <c r="E45" s="6">
        <v>4214</v>
      </c>
      <c r="F45" s="6"/>
      <c r="G45" s="6">
        <v>1791</v>
      </c>
      <c r="H45" s="6">
        <v>524</v>
      </c>
      <c r="I45" s="6">
        <v>1</v>
      </c>
      <c r="J45" s="6">
        <v>14</v>
      </c>
      <c r="K45" s="6">
        <v>271</v>
      </c>
      <c r="L45" s="6"/>
      <c r="M45" s="6"/>
      <c r="N45" s="6">
        <v>6815</v>
      </c>
    </row>
    <row r="46" spans="1:14" ht="14.55" customHeight="1" x14ac:dyDescent="0.25">
      <c r="A46" s="4" t="s">
        <v>56</v>
      </c>
      <c r="B46" s="4" t="s">
        <v>65</v>
      </c>
      <c r="C46" s="4" t="s">
        <v>123</v>
      </c>
      <c r="D46" s="4" t="s">
        <v>119</v>
      </c>
      <c r="E46" s="6">
        <v>239806</v>
      </c>
      <c r="F46" s="6">
        <v>1</v>
      </c>
      <c r="G46" s="6">
        <v>71158</v>
      </c>
      <c r="H46" s="6">
        <v>44792</v>
      </c>
      <c r="I46" s="6">
        <v>43</v>
      </c>
      <c r="J46" s="6">
        <v>1109</v>
      </c>
      <c r="K46" s="6">
        <v>13546</v>
      </c>
      <c r="L46" s="6">
        <v>46</v>
      </c>
      <c r="M46" s="6"/>
      <c r="N46" s="6">
        <v>370501</v>
      </c>
    </row>
    <row r="47" spans="1:14" ht="14.55" customHeight="1" x14ac:dyDescent="0.25">
      <c r="A47" s="4" t="s">
        <v>56</v>
      </c>
      <c r="B47" s="4" t="s">
        <v>65</v>
      </c>
      <c r="C47" s="4" t="s">
        <v>123</v>
      </c>
      <c r="D47" s="4" t="s">
        <v>121</v>
      </c>
      <c r="E47" s="6"/>
      <c r="F47" s="6"/>
      <c r="G47" s="6"/>
      <c r="H47" s="6"/>
      <c r="I47" s="6"/>
      <c r="J47" s="6">
        <v>9</v>
      </c>
      <c r="K47" s="6"/>
      <c r="L47" s="6">
        <v>1</v>
      </c>
      <c r="M47" s="6"/>
      <c r="N47" s="6">
        <v>10</v>
      </c>
    </row>
    <row r="48" spans="1:14" ht="14.55" customHeight="1" x14ac:dyDescent="0.25">
      <c r="A48" s="4" t="s">
        <v>56</v>
      </c>
      <c r="B48" s="4" t="s">
        <v>65</v>
      </c>
      <c r="C48" s="4" t="s">
        <v>124</v>
      </c>
      <c r="D48" s="4" t="s">
        <v>104</v>
      </c>
      <c r="E48" s="6">
        <v>4901410</v>
      </c>
      <c r="F48" s="6">
        <v>274</v>
      </c>
      <c r="G48" s="6">
        <v>1475548</v>
      </c>
      <c r="H48" s="6">
        <v>492372</v>
      </c>
      <c r="I48" s="6">
        <v>28213</v>
      </c>
      <c r="J48" s="6">
        <v>328274</v>
      </c>
      <c r="K48" s="6">
        <v>912316</v>
      </c>
      <c r="L48" s="6">
        <v>21317</v>
      </c>
      <c r="M48" s="6">
        <v>2592</v>
      </c>
      <c r="N48" s="6">
        <v>8162316</v>
      </c>
    </row>
    <row r="49" spans="1:14" ht="14.55" customHeight="1" x14ac:dyDescent="0.25">
      <c r="A49" s="4" t="s">
        <v>56</v>
      </c>
      <c r="B49" s="4" t="s">
        <v>65</v>
      </c>
      <c r="C49" s="4" t="s">
        <v>124</v>
      </c>
      <c r="D49" s="4" t="s">
        <v>120</v>
      </c>
      <c r="E49" s="6">
        <v>4901410</v>
      </c>
      <c r="F49" s="6">
        <v>274</v>
      </c>
      <c r="G49" s="6">
        <v>1475548</v>
      </c>
      <c r="H49" s="6">
        <v>492372</v>
      </c>
      <c r="I49" s="6">
        <v>28213</v>
      </c>
      <c r="J49" s="6">
        <v>328274</v>
      </c>
      <c r="K49" s="6">
        <v>912316</v>
      </c>
      <c r="L49" s="6">
        <v>21317</v>
      </c>
      <c r="M49" s="6">
        <v>2592</v>
      </c>
      <c r="N49" s="6">
        <v>8162316</v>
      </c>
    </row>
    <row r="50" spans="1:14" ht="14.55" customHeight="1" x14ac:dyDescent="0.25">
      <c r="A50" s="4" t="s">
        <v>56</v>
      </c>
      <c r="B50" s="4" t="s">
        <v>66</v>
      </c>
      <c r="C50" s="4" t="s">
        <v>104</v>
      </c>
      <c r="D50" s="4" t="s">
        <v>104</v>
      </c>
      <c r="E50" s="6">
        <v>5445383</v>
      </c>
      <c r="F50" s="6">
        <v>316</v>
      </c>
      <c r="G50" s="6">
        <v>1661541</v>
      </c>
      <c r="H50" s="6">
        <v>585298</v>
      </c>
      <c r="I50" s="6">
        <v>28322</v>
      </c>
      <c r="J50" s="6">
        <v>318475</v>
      </c>
      <c r="K50" s="6">
        <v>892810</v>
      </c>
      <c r="L50" s="6">
        <v>22226</v>
      </c>
      <c r="M50" s="6">
        <v>2331</v>
      </c>
      <c r="N50" s="6">
        <v>8956702</v>
      </c>
    </row>
    <row r="51" spans="1:14" ht="14.55" customHeight="1" x14ac:dyDescent="0.25">
      <c r="A51" s="4" t="s">
        <v>56</v>
      </c>
      <c r="B51" s="4" t="s">
        <v>66</v>
      </c>
      <c r="C51" s="4" t="s">
        <v>104</v>
      </c>
      <c r="D51" s="4" t="s">
        <v>118</v>
      </c>
      <c r="E51" s="6">
        <v>16665</v>
      </c>
      <c r="F51" s="6"/>
      <c r="G51" s="6">
        <v>21135</v>
      </c>
      <c r="H51" s="6">
        <v>3453</v>
      </c>
      <c r="I51" s="6">
        <v>28</v>
      </c>
      <c r="J51" s="6">
        <v>401</v>
      </c>
      <c r="K51" s="6">
        <v>914</v>
      </c>
      <c r="L51" s="6">
        <v>7</v>
      </c>
      <c r="M51" s="6">
        <v>5</v>
      </c>
      <c r="N51" s="6">
        <v>42608</v>
      </c>
    </row>
    <row r="52" spans="1:14" ht="14.55" customHeight="1" x14ac:dyDescent="0.25">
      <c r="A52" s="4" t="s">
        <v>56</v>
      </c>
      <c r="B52" s="4" t="s">
        <v>66</v>
      </c>
      <c r="C52" s="4" t="s">
        <v>104</v>
      </c>
      <c r="D52" s="4" t="s">
        <v>119</v>
      </c>
      <c r="E52" s="6">
        <v>375633</v>
      </c>
      <c r="F52" s="6"/>
      <c r="G52" s="6">
        <v>157196</v>
      </c>
      <c r="H52" s="6">
        <v>68552</v>
      </c>
      <c r="I52" s="6">
        <v>248</v>
      </c>
      <c r="J52" s="6">
        <v>3931</v>
      </c>
      <c r="K52" s="6">
        <v>19942</v>
      </c>
      <c r="L52" s="6">
        <v>47</v>
      </c>
      <c r="M52" s="6">
        <v>9</v>
      </c>
      <c r="N52" s="6">
        <v>625558</v>
      </c>
    </row>
    <row r="53" spans="1:14" ht="14.55" customHeight="1" x14ac:dyDescent="0.25">
      <c r="A53" s="4" t="s">
        <v>56</v>
      </c>
      <c r="B53" s="4" t="s">
        <v>66</v>
      </c>
      <c r="C53" s="4" t="s">
        <v>104</v>
      </c>
      <c r="D53" s="4" t="s">
        <v>120</v>
      </c>
      <c r="E53" s="6">
        <v>5028471</v>
      </c>
      <c r="F53" s="6">
        <v>316</v>
      </c>
      <c r="G53" s="6">
        <v>1475207</v>
      </c>
      <c r="H53" s="6">
        <v>510492</v>
      </c>
      <c r="I53" s="6">
        <v>27940</v>
      </c>
      <c r="J53" s="6">
        <v>312689</v>
      </c>
      <c r="K53" s="6">
        <v>867951</v>
      </c>
      <c r="L53" s="6">
        <v>22024</v>
      </c>
      <c r="M53" s="6">
        <v>2298</v>
      </c>
      <c r="N53" s="6">
        <v>8247388</v>
      </c>
    </row>
    <row r="54" spans="1:14" ht="14.55" customHeight="1" x14ac:dyDescent="0.25">
      <c r="A54" s="4" t="s">
        <v>56</v>
      </c>
      <c r="B54" s="4" t="s">
        <v>66</v>
      </c>
      <c r="C54" s="4" t="s">
        <v>104</v>
      </c>
      <c r="D54" s="4" t="s">
        <v>121</v>
      </c>
      <c r="E54" s="6">
        <v>24614</v>
      </c>
      <c r="F54" s="6"/>
      <c r="G54" s="6">
        <v>8003</v>
      </c>
      <c r="H54" s="6">
        <v>2801</v>
      </c>
      <c r="I54" s="6">
        <v>106</v>
      </c>
      <c r="J54" s="6">
        <v>1454</v>
      </c>
      <c r="K54" s="6">
        <v>4003</v>
      </c>
      <c r="L54" s="6">
        <v>148</v>
      </c>
      <c r="M54" s="6">
        <v>19</v>
      </c>
      <c r="N54" s="6">
        <v>41148</v>
      </c>
    </row>
    <row r="55" spans="1:14" ht="14.55" customHeight="1" x14ac:dyDescent="0.25">
      <c r="A55" s="4" t="s">
        <v>56</v>
      </c>
      <c r="B55" s="4" t="s">
        <v>66</v>
      </c>
      <c r="C55" s="4" t="s">
        <v>122</v>
      </c>
      <c r="D55" s="4" t="s">
        <v>104</v>
      </c>
      <c r="E55" s="6">
        <v>122010</v>
      </c>
      <c r="F55" s="6"/>
      <c r="G55" s="6">
        <v>101433</v>
      </c>
      <c r="H55" s="6">
        <v>26855</v>
      </c>
      <c r="I55" s="6">
        <v>323</v>
      </c>
      <c r="J55" s="6">
        <v>4507</v>
      </c>
      <c r="K55" s="6">
        <v>10593</v>
      </c>
      <c r="L55" s="6">
        <v>166</v>
      </c>
      <c r="M55" s="6">
        <v>29</v>
      </c>
      <c r="N55" s="6">
        <v>265916</v>
      </c>
    </row>
    <row r="56" spans="1:14" ht="14.55" customHeight="1" x14ac:dyDescent="0.25">
      <c r="A56" s="4" t="s">
        <v>56</v>
      </c>
      <c r="B56" s="4" t="s">
        <v>66</v>
      </c>
      <c r="C56" s="4" t="s">
        <v>122</v>
      </c>
      <c r="D56" s="4" t="s">
        <v>118</v>
      </c>
      <c r="E56" s="6">
        <v>10996</v>
      </c>
      <c r="F56" s="6"/>
      <c r="G56" s="6">
        <v>18999</v>
      </c>
      <c r="H56" s="6">
        <v>2744</v>
      </c>
      <c r="I56" s="6">
        <v>28</v>
      </c>
      <c r="J56" s="6">
        <v>371</v>
      </c>
      <c r="K56" s="6">
        <v>642</v>
      </c>
      <c r="L56" s="6">
        <v>6</v>
      </c>
      <c r="M56" s="6">
        <v>5</v>
      </c>
      <c r="N56" s="6">
        <v>33791</v>
      </c>
    </row>
    <row r="57" spans="1:14" ht="14.55" customHeight="1" x14ac:dyDescent="0.25">
      <c r="A57" s="4" t="s">
        <v>56</v>
      </c>
      <c r="B57" s="4" t="s">
        <v>66</v>
      </c>
      <c r="C57" s="4" t="s">
        <v>122</v>
      </c>
      <c r="D57" s="4" t="s">
        <v>119</v>
      </c>
      <c r="E57" s="6">
        <v>86400</v>
      </c>
      <c r="F57" s="6"/>
      <c r="G57" s="6">
        <v>74432</v>
      </c>
      <c r="H57" s="6">
        <v>21310</v>
      </c>
      <c r="I57" s="6">
        <v>189</v>
      </c>
      <c r="J57" s="6">
        <v>2705</v>
      </c>
      <c r="K57" s="6">
        <v>5948</v>
      </c>
      <c r="L57" s="6">
        <v>12</v>
      </c>
      <c r="M57" s="6">
        <v>5</v>
      </c>
      <c r="N57" s="6">
        <v>191001</v>
      </c>
    </row>
    <row r="58" spans="1:14" ht="14.55" customHeight="1" x14ac:dyDescent="0.25">
      <c r="A58" s="4" t="s">
        <v>56</v>
      </c>
      <c r="B58" s="4" t="s">
        <v>66</v>
      </c>
      <c r="C58" s="4" t="s">
        <v>122</v>
      </c>
      <c r="D58" s="4" t="s">
        <v>121</v>
      </c>
      <c r="E58" s="6">
        <v>24614</v>
      </c>
      <c r="F58" s="6"/>
      <c r="G58" s="6">
        <v>8002</v>
      </c>
      <c r="H58" s="6">
        <v>2801</v>
      </c>
      <c r="I58" s="6">
        <v>106</v>
      </c>
      <c r="J58" s="6">
        <v>1431</v>
      </c>
      <c r="K58" s="6">
        <v>4003</v>
      </c>
      <c r="L58" s="6">
        <v>148</v>
      </c>
      <c r="M58" s="6">
        <v>19</v>
      </c>
      <c r="N58" s="6">
        <v>41124</v>
      </c>
    </row>
    <row r="59" spans="1:14" ht="14.55" customHeight="1" x14ac:dyDescent="0.25">
      <c r="A59" s="4" t="s">
        <v>56</v>
      </c>
      <c r="B59" s="4" t="s">
        <v>66</v>
      </c>
      <c r="C59" s="4" t="s">
        <v>123</v>
      </c>
      <c r="D59" s="4" t="s">
        <v>104</v>
      </c>
      <c r="E59" s="6">
        <v>294902</v>
      </c>
      <c r="F59" s="6"/>
      <c r="G59" s="6">
        <v>84901</v>
      </c>
      <c r="H59" s="6">
        <v>47951</v>
      </c>
      <c r="I59" s="6">
        <v>59</v>
      </c>
      <c r="J59" s="6">
        <v>1279</v>
      </c>
      <c r="K59" s="6">
        <v>14266</v>
      </c>
      <c r="L59" s="6">
        <v>36</v>
      </c>
      <c r="M59" s="6">
        <v>4</v>
      </c>
      <c r="N59" s="6">
        <v>443398</v>
      </c>
    </row>
    <row r="60" spans="1:14" ht="14.55" customHeight="1" x14ac:dyDescent="0.25">
      <c r="A60" s="4" t="s">
        <v>56</v>
      </c>
      <c r="B60" s="4" t="s">
        <v>66</v>
      </c>
      <c r="C60" s="4" t="s">
        <v>123</v>
      </c>
      <c r="D60" s="4" t="s">
        <v>118</v>
      </c>
      <c r="E60" s="6">
        <v>5669</v>
      </c>
      <c r="F60" s="6"/>
      <c r="G60" s="6">
        <v>2136</v>
      </c>
      <c r="H60" s="6">
        <v>709</v>
      </c>
      <c r="I60" s="6"/>
      <c r="J60" s="6">
        <v>30</v>
      </c>
      <c r="K60" s="6">
        <v>272</v>
      </c>
      <c r="L60" s="6">
        <v>1</v>
      </c>
      <c r="M60" s="6"/>
      <c r="N60" s="6">
        <v>8817</v>
      </c>
    </row>
    <row r="61" spans="1:14" ht="14.55" customHeight="1" x14ac:dyDescent="0.25">
      <c r="A61" s="4" t="s">
        <v>56</v>
      </c>
      <c r="B61" s="4" t="s">
        <v>66</v>
      </c>
      <c r="C61" s="4" t="s">
        <v>123</v>
      </c>
      <c r="D61" s="4" t="s">
        <v>119</v>
      </c>
      <c r="E61" s="6">
        <v>289233</v>
      </c>
      <c r="F61" s="6"/>
      <c r="G61" s="6">
        <v>82764</v>
      </c>
      <c r="H61" s="6">
        <v>47242</v>
      </c>
      <c r="I61" s="6">
        <v>59</v>
      </c>
      <c r="J61" s="6">
        <v>1226</v>
      </c>
      <c r="K61" s="6">
        <v>13994</v>
      </c>
      <c r="L61" s="6">
        <v>35</v>
      </c>
      <c r="M61" s="6">
        <v>4</v>
      </c>
      <c r="N61" s="6">
        <v>434557</v>
      </c>
    </row>
    <row r="62" spans="1:14" ht="14.55" customHeight="1" x14ac:dyDescent="0.25">
      <c r="A62" s="4" t="s">
        <v>56</v>
      </c>
      <c r="B62" s="4" t="s">
        <v>66</v>
      </c>
      <c r="C62" s="4" t="s">
        <v>123</v>
      </c>
      <c r="D62" s="4" t="s">
        <v>121</v>
      </c>
      <c r="E62" s="6"/>
      <c r="F62" s="6"/>
      <c r="G62" s="6">
        <v>1</v>
      </c>
      <c r="H62" s="6"/>
      <c r="I62" s="6"/>
      <c r="J62" s="6">
        <v>23</v>
      </c>
      <c r="K62" s="6"/>
      <c r="L62" s="6"/>
      <c r="M62" s="6"/>
      <c r="N62" s="6">
        <v>24</v>
      </c>
    </row>
    <row r="63" spans="1:14" ht="14.55" customHeight="1" x14ac:dyDescent="0.25">
      <c r="A63" s="4" t="s">
        <v>56</v>
      </c>
      <c r="B63" s="4" t="s">
        <v>66</v>
      </c>
      <c r="C63" s="4" t="s">
        <v>124</v>
      </c>
      <c r="D63" s="4" t="s">
        <v>104</v>
      </c>
      <c r="E63" s="6">
        <v>5028471</v>
      </c>
      <c r="F63" s="6">
        <v>316</v>
      </c>
      <c r="G63" s="6">
        <v>1475207</v>
      </c>
      <c r="H63" s="6">
        <v>510492</v>
      </c>
      <c r="I63" s="6">
        <v>27940</v>
      </c>
      <c r="J63" s="6">
        <v>312689</v>
      </c>
      <c r="K63" s="6">
        <v>867951</v>
      </c>
      <c r="L63" s="6">
        <v>22024</v>
      </c>
      <c r="M63" s="6">
        <v>2298</v>
      </c>
      <c r="N63" s="6">
        <v>8247388</v>
      </c>
    </row>
    <row r="64" spans="1:14" ht="14.55" customHeight="1" x14ac:dyDescent="0.25">
      <c r="A64" s="4" t="s">
        <v>56</v>
      </c>
      <c r="B64" s="4" t="s">
        <v>66</v>
      </c>
      <c r="C64" s="4" t="s">
        <v>124</v>
      </c>
      <c r="D64" s="4" t="s">
        <v>120</v>
      </c>
      <c r="E64" s="6">
        <v>5028471</v>
      </c>
      <c r="F64" s="6">
        <v>316</v>
      </c>
      <c r="G64" s="6">
        <v>1475207</v>
      </c>
      <c r="H64" s="6">
        <v>510492</v>
      </c>
      <c r="I64" s="6">
        <v>27940</v>
      </c>
      <c r="J64" s="6">
        <v>312689</v>
      </c>
      <c r="K64" s="6">
        <v>867951</v>
      </c>
      <c r="L64" s="6">
        <v>22024</v>
      </c>
      <c r="M64" s="6">
        <v>2298</v>
      </c>
      <c r="N64" s="6">
        <v>8247388</v>
      </c>
    </row>
    <row r="65" spans="1:14" ht="14.55" customHeight="1" x14ac:dyDescent="0.25">
      <c r="A65" s="4" t="s">
        <v>57</v>
      </c>
      <c r="B65" s="4" t="s">
        <v>67</v>
      </c>
      <c r="C65" s="4" t="s">
        <v>104</v>
      </c>
      <c r="D65" s="4" t="s">
        <v>104</v>
      </c>
      <c r="E65" s="6">
        <v>4699867</v>
      </c>
      <c r="F65" s="6">
        <v>22457</v>
      </c>
      <c r="G65" s="6">
        <v>1586349</v>
      </c>
      <c r="H65" s="6">
        <v>495117</v>
      </c>
      <c r="I65" s="6">
        <v>25598</v>
      </c>
      <c r="J65" s="6">
        <v>326653</v>
      </c>
      <c r="K65" s="6">
        <v>911215</v>
      </c>
      <c r="L65" s="6">
        <v>28182</v>
      </c>
      <c r="M65" s="6">
        <v>2137</v>
      </c>
      <c r="N65" s="6">
        <v>8097575</v>
      </c>
    </row>
    <row r="66" spans="1:14" ht="14.55" customHeight="1" x14ac:dyDescent="0.25">
      <c r="A66" s="4" t="s">
        <v>57</v>
      </c>
      <c r="B66" s="4" t="s">
        <v>67</v>
      </c>
      <c r="C66" s="4" t="s">
        <v>104</v>
      </c>
      <c r="D66" s="4" t="s">
        <v>118</v>
      </c>
      <c r="E66" s="6">
        <v>11758</v>
      </c>
      <c r="F66" s="6">
        <v>115</v>
      </c>
      <c r="G66" s="6">
        <v>21072</v>
      </c>
      <c r="H66" s="6">
        <v>3380</v>
      </c>
      <c r="I66" s="6">
        <v>23</v>
      </c>
      <c r="J66" s="6">
        <v>550</v>
      </c>
      <c r="K66" s="6">
        <v>938</v>
      </c>
      <c r="L66" s="6">
        <v>1</v>
      </c>
      <c r="M66" s="6">
        <v>1</v>
      </c>
      <c r="N66" s="6">
        <v>37838</v>
      </c>
    </row>
    <row r="67" spans="1:14" ht="14.55" customHeight="1" x14ac:dyDescent="0.25">
      <c r="A67" s="4" t="s">
        <v>57</v>
      </c>
      <c r="B67" s="4" t="s">
        <v>67</v>
      </c>
      <c r="C67" s="4" t="s">
        <v>104</v>
      </c>
      <c r="D67" s="4" t="s">
        <v>119</v>
      </c>
      <c r="E67" s="6">
        <v>55456</v>
      </c>
      <c r="F67" s="6">
        <v>447</v>
      </c>
      <c r="G67" s="6">
        <v>54225</v>
      </c>
      <c r="H67" s="6">
        <v>14175</v>
      </c>
      <c r="I67" s="6">
        <v>69</v>
      </c>
      <c r="J67" s="6">
        <v>1404</v>
      </c>
      <c r="K67" s="6">
        <v>4243</v>
      </c>
      <c r="L67" s="6">
        <v>11</v>
      </c>
      <c r="M67" s="6">
        <v>4</v>
      </c>
      <c r="N67" s="6">
        <v>130034</v>
      </c>
    </row>
    <row r="68" spans="1:14" ht="14.55" customHeight="1" x14ac:dyDescent="0.25">
      <c r="A68" s="4" t="s">
        <v>57</v>
      </c>
      <c r="B68" s="4" t="s">
        <v>67</v>
      </c>
      <c r="C68" s="4" t="s">
        <v>104</v>
      </c>
      <c r="D68" s="4" t="s">
        <v>120</v>
      </c>
      <c r="E68" s="6">
        <v>4596231</v>
      </c>
      <c r="F68" s="6">
        <v>21834</v>
      </c>
      <c r="G68" s="6">
        <v>1498785</v>
      </c>
      <c r="H68" s="6">
        <v>473843</v>
      </c>
      <c r="I68" s="6">
        <v>25344</v>
      </c>
      <c r="J68" s="6">
        <v>322281</v>
      </c>
      <c r="K68" s="6">
        <v>899955</v>
      </c>
      <c r="L68" s="6">
        <v>27980</v>
      </c>
      <c r="M68" s="6">
        <v>2100</v>
      </c>
      <c r="N68" s="6">
        <v>7868353</v>
      </c>
    </row>
    <row r="69" spans="1:14" ht="14.55" customHeight="1" x14ac:dyDescent="0.25">
      <c r="A69" s="4" t="s">
        <v>57</v>
      </c>
      <c r="B69" s="4" t="s">
        <v>67</v>
      </c>
      <c r="C69" s="4" t="s">
        <v>104</v>
      </c>
      <c r="D69" s="4" t="s">
        <v>121</v>
      </c>
      <c r="E69" s="6">
        <v>36422</v>
      </c>
      <c r="F69" s="6">
        <v>61</v>
      </c>
      <c r="G69" s="6">
        <v>12267</v>
      </c>
      <c r="H69" s="6">
        <v>3719</v>
      </c>
      <c r="I69" s="6">
        <v>162</v>
      </c>
      <c r="J69" s="6">
        <v>2418</v>
      </c>
      <c r="K69" s="6">
        <v>6079</v>
      </c>
      <c r="L69" s="6">
        <v>190</v>
      </c>
      <c r="M69" s="6">
        <v>32</v>
      </c>
      <c r="N69" s="6">
        <v>61350</v>
      </c>
    </row>
    <row r="70" spans="1:14" ht="14.55" customHeight="1" x14ac:dyDescent="0.25">
      <c r="A70" s="4" t="s">
        <v>57</v>
      </c>
      <c r="B70" s="4" t="s">
        <v>67</v>
      </c>
      <c r="C70" s="4" t="s">
        <v>122</v>
      </c>
      <c r="D70" s="4" t="s">
        <v>104</v>
      </c>
      <c r="E70" s="6">
        <v>103636</v>
      </c>
      <c r="F70" s="6">
        <v>623</v>
      </c>
      <c r="G70" s="6">
        <v>87564</v>
      </c>
      <c r="H70" s="6">
        <v>21274</v>
      </c>
      <c r="I70" s="6">
        <v>254</v>
      </c>
      <c r="J70" s="6">
        <v>4372</v>
      </c>
      <c r="K70" s="6">
        <v>11260</v>
      </c>
      <c r="L70" s="6">
        <v>202</v>
      </c>
      <c r="M70" s="6">
        <v>37</v>
      </c>
      <c r="N70" s="6">
        <v>229222</v>
      </c>
    </row>
    <row r="71" spans="1:14" ht="14.55" customHeight="1" x14ac:dyDescent="0.25">
      <c r="A71" s="4" t="s">
        <v>57</v>
      </c>
      <c r="B71" s="4" t="s">
        <v>67</v>
      </c>
      <c r="C71" s="4" t="s">
        <v>122</v>
      </c>
      <c r="D71" s="4" t="s">
        <v>118</v>
      </c>
      <c r="E71" s="6">
        <v>11758</v>
      </c>
      <c r="F71" s="6">
        <v>115</v>
      </c>
      <c r="G71" s="6">
        <v>21072</v>
      </c>
      <c r="H71" s="6">
        <v>3380</v>
      </c>
      <c r="I71" s="6">
        <v>23</v>
      </c>
      <c r="J71" s="6">
        <v>550</v>
      </c>
      <c r="K71" s="6">
        <v>938</v>
      </c>
      <c r="L71" s="6">
        <v>1</v>
      </c>
      <c r="M71" s="6">
        <v>1</v>
      </c>
      <c r="N71" s="6">
        <v>37838</v>
      </c>
    </row>
    <row r="72" spans="1:14" ht="14.55" customHeight="1" x14ac:dyDescent="0.25">
      <c r="A72" s="4" t="s">
        <v>57</v>
      </c>
      <c r="B72" s="4" t="s">
        <v>67</v>
      </c>
      <c r="C72" s="4" t="s">
        <v>122</v>
      </c>
      <c r="D72" s="4" t="s">
        <v>119</v>
      </c>
      <c r="E72" s="6">
        <v>55456</v>
      </c>
      <c r="F72" s="6">
        <v>447</v>
      </c>
      <c r="G72" s="6">
        <v>54225</v>
      </c>
      <c r="H72" s="6">
        <v>14175</v>
      </c>
      <c r="I72" s="6">
        <v>69</v>
      </c>
      <c r="J72" s="6">
        <v>1404</v>
      </c>
      <c r="K72" s="6">
        <v>4243</v>
      </c>
      <c r="L72" s="6">
        <v>11</v>
      </c>
      <c r="M72" s="6">
        <v>4</v>
      </c>
      <c r="N72" s="6">
        <v>130034</v>
      </c>
    </row>
    <row r="73" spans="1:14" ht="14.55" customHeight="1" x14ac:dyDescent="0.25">
      <c r="A73" s="4" t="s">
        <v>57</v>
      </c>
      <c r="B73" s="4" t="s">
        <v>67</v>
      </c>
      <c r="C73" s="4" t="s">
        <v>122</v>
      </c>
      <c r="D73" s="4" t="s">
        <v>121</v>
      </c>
      <c r="E73" s="6">
        <v>36422</v>
      </c>
      <c r="F73" s="6">
        <v>61</v>
      </c>
      <c r="G73" s="6">
        <v>12267</v>
      </c>
      <c r="H73" s="6">
        <v>3719</v>
      </c>
      <c r="I73" s="6">
        <v>162</v>
      </c>
      <c r="J73" s="6">
        <v>2418</v>
      </c>
      <c r="K73" s="6">
        <v>6079</v>
      </c>
      <c r="L73" s="6">
        <v>190</v>
      </c>
      <c r="M73" s="6">
        <v>32</v>
      </c>
      <c r="N73" s="6">
        <v>61350</v>
      </c>
    </row>
    <row r="74" spans="1:14" ht="14.55" customHeight="1" x14ac:dyDescent="0.25">
      <c r="A74" s="4" t="s">
        <v>57</v>
      </c>
      <c r="B74" s="4" t="s">
        <v>67</v>
      </c>
      <c r="C74" s="4" t="s">
        <v>124</v>
      </c>
      <c r="D74" s="4" t="s">
        <v>104</v>
      </c>
      <c r="E74" s="6">
        <v>4596231</v>
      </c>
      <c r="F74" s="6">
        <v>21834</v>
      </c>
      <c r="G74" s="6">
        <v>1498785</v>
      </c>
      <c r="H74" s="6">
        <v>473843</v>
      </c>
      <c r="I74" s="6">
        <v>25344</v>
      </c>
      <c r="J74" s="6">
        <v>322281</v>
      </c>
      <c r="K74" s="6">
        <v>899955</v>
      </c>
      <c r="L74" s="6">
        <v>27980</v>
      </c>
      <c r="M74" s="6">
        <v>2100</v>
      </c>
      <c r="N74" s="6">
        <v>7868353</v>
      </c>
    </row>
    <row r="75" spans="1:14" ht="14.55" customHeight="1" x14ac:dyDescent="0.25">
      <c r="A75" s="4" t="s">
        <v>57</v>
      </c>
      <c r="B75" s="4" t="s">
        <v>67</v>
      </c>
      <c r="C75" s="4" t="s">
        <v>124</v>
      </c>
      <c r="D75" s="4" t="s">
        <v>120</v>
      </c>
      <c r="E75" s="6">
        <v>4596231</v>
      </c>
      <c r="F75" s="6">
        <v>21834</v>
      </c>
      <c r="G75" s="6">
        <v>1498785</v>
      </c>
      <c r="H75" s="6">
        <v>473843</v>
      </c>
      <c r="I75" s="6">
        <v>25344</v>
      </c>
      <c r="J75" s="6">
        <v>322281</v>
      </c>
      <c r="K75" s="6">
        <v>899955</v>
      </c>
      <c r="L75" s="6">
        <v>27980</v>
      </c>
      <c r="M75" s="6">
        <v>2100</v>
      </c>
      <c r="N75" s="6">
        <v>7868353</v>
      </c>
    </row>
    <row r="76" spans="1:14" ht="14.55" customHeight="1" x14ac:dyDescent="0.25">
      <c r="A76" s="4" t="s">
        <v>57</v>
      </c>
      <c r="B76" s="4" t="s">
        <v>68</v>
      </c>
      <c r="C76" s="4" t="s">
        <v>104</v>
      </c>
      <c r="D76" s="4" t="s">
        <v>104</v>
      </c>
      <c r="E76" s="6">
        <v>5004248</v>
      </c>
      <c r="F76" s="6">
        <v>7826</v>
      </c>
      <c r="G76" s="6">
        <v>1623196</v>
      </c>
      <c r="H76" s="6">
        <v>507308</v>
      </c>
      <c r="I76" s="6">
        <v>26542</v>
      </c>
      <c r="J76" s="6">
        <v>333137</v>
      </c>
      <c r="K76" s="6">
        <v>904104</v>
      </c>
      <c r="L76" s="6">
        <v>27549</v>
      </c>
      <c r="M76" s="6">
        <v>2334</v>
      </c>
      <c r="N76" s="6">
        <v>8436244</v>
      </c>
    </row>
    <row r="77" spans="1:14" ht="14.55" customHeight="1" x14ac:dyDescent="0.25">
      <c r="A77" s="4" t="s">
        <v>57</v>
      </c>
      <c r="B77" s="4" t="s">
        <v>68</v>
      </c>
      <c r="C77" s="4" t="s">
        <v>104</v>
      </c>
      <c r="D77" s="4" t="s">
        <v>118</v>
      </c>
      <c r="E77" s="6">
        <v>14608</v>
      </c>
      <c r="F77" s="6">
        <v>21</v>
      </c>
      <c r="G77" s="6">
        <v>22367</v>
      </c>
      <c r="H77" s="6">
        <v>3770</v>
      </c>
      <c r="I77" s="6">
        <v>30</v>
      </c>
      <c r="J77" s="6">
        <v>642</v>
      </c>
      <c r="K77" s="6">
        <v>1045</v>
      </c>
      <c r="L77" s="6">
        <v>3</v>
      </c>
      <c r="M77" s="6">
        <v>2</v>
      </c>
      <c r="N77" s="6">
        <v>42488</v>
      </c>
    </row>
    <row r="78" spans="1:14" ht="14.55" customHeight="1" x14ac:dyDescent="0.25">
      <c r="A78" s="4" t="s">
        <v>57</v>
      </c>
      <c r="B78" s="4" t="s">
        <v>68</v>
      </c>
      <c r="C78" s="4" t="s">
        <v>104</v>
      </c>
      <c r="D78" s="4" t="s">
        <v>119</v>
      </c>
      <c r="E78" s="6">
        <v>102047</v>
      </c>
      <c r="F78" s="6">
        <v>106</v>
      </c>
      <c r="G78" s="6">
        <v>68885</v>
      </c>
      <c r="H78" s="6">
        <v>20033</v>
      </c>
      <c r="I78" s="6">
        <v>87</v>
      </c>
      <c r="J78" s="6">
        <v>1952</v>
      </c>
      <c r="K78" s="6">
        <v>6116</v>
      </c>
      <c r="L78" s="6">
        <v>18</v>
      </c>
      <c r="M78" s="6">
        <v>2</v>
      </c>
      <c r="N78" s="6">
        <v>199246</v>
      </c>
    </row>
    <row r="79" spans="1:14" ht="14.55" customHeight="1" x14ac:dyDescent="0.25">
      <c r="A79" s="4" t="s">
        <v>57</v>
      </c>
      <c r="B79" s="4" t="s">
        <v>68</v>
      </c>
      <c r="C79" s="4" t="s">
        <v>104</v>
      </c>
      <c r="D79" s="4" t="s">
        <v>120</v>
      </c>
      <c r="E79" s="6">
        <v>4850483</v>
      </c>
      <c r="F79" s="6">
        <v>7682</v>
      </c>
      <c r="G79" s="6">
        <v>1519806</v>
      </c>
      <c r="H79" s="6">
        <v>480111</v>
      </c>
      <c r="I79" s="6">
        <v>26280</v>
      </c>
      <c r="J79" s="6">
        <v>328108</v>
      </c>
      <c r="K79" s="6">
        <v>890964</v>
      </c>
      <c r="L79" s="6">
        <v>27372</v>
      </c>
      <c r="M79" s="6">
        <v>2304</v>
      </c>
      <c r="N79" s="6">
        <v>8133110</v>
      </c>
    </row>
    <row r="80" spans="1:14" ht="14.55" customHeight="1" x14ac:dyDescent="0.25">
      <c r="A80" s="4" t="s">
        <v>57</v>
      </c>
      <c r="B80" s="4" t="s">
        <v>68</v>
      </c>
      <c r="C80" s="4" t="s">
        <v>104</v>
      </c>
      <c r="D80" s="4" t="s">
        <v>121</v>
      </c>
      <c r="E80" s="6">
        <v>37110</v>
      </c>
      <c r="F80" s="6">
        <v>17</v>
      </c>
      <c r="G80" s="6">
        <v>12138</v>
      </c>
      <c r="H80" s="6">
        <v>3394</v>
      </c>
      <c r="I80" s="6">
        <v>145</v>
      </c>
      <c r="J80" s="6">
        <v>2435</v>
      </c>
      <c r="K80" s="6">
        <v>5979</v>
      </c>
      <c r="L80" s="6">
        <v>156</v>
      </c>
      <c r="M80" s="6">
        <v>26</v>
      </c>
      <c r="N80" s="6">
        <v>61400</v>
      </c>
    </row>
    <row r="81" spans="1:14" ht="14.55" customHeight="1" x14ac:dyDescent="0.25">
      <c r="A81" s="4" t="s">
        <v>57</v>
      </c>
      <c r="B81" s="4" t="s">
        <v>68</v>
      </c>
      <c r="C81" s="4" t="s">
        <v>122</v>
      </c>
      <c r="D81" s="4" t="s">
        <v>104</v>
      </c>
      <c r="E81" s="6">
        <v>153765</v>
      </c>
      <c r="F81" s="6">
        <v>144</v>
      </c>
      <c r="G81" s="6">
        <v>103390</v>
      </c>
      <c r="H81" s="6">
        <v>27197</v>
      </c>
      <c r="I81" s="6">
        <v>262</v>
      </c>
      <c r="J81" s="6">
        <v>5029</v>
      </c>
      <c r="K81" s="6">
        <v>13140</v>
      </c>
      <c r="L81" s="6">
        <v>177</v>
      </c>
      <c r="M81" s="6">
        <v>30</v>
      </c>
      <c r="N81" s="6">
        <v>303134</v>
      </c>
    </row>
    <row r="82" spans="1:14" ht="14.55" customHeight="1" x14ac:dyDescent="0.25">
      <c r="A82" s="4" t="s">
        <v>57</v>
      </c>
      <c r="B82" s="4" t="s">
        <v>68</v>
      </c>
      <c r="C82" s="4" t="s">
        <v>122</v>
      </c>
      <c r="D82" s="4" t="s">
        <v>118</v>
      </c>
      <c r="E82" s="6">
        <v>14608</v>
      </c>
      <c r="F82" s="6">
        <v>21</v>
      </c>
      <c r="G82" s="6">
        <v>22367</v>
      </c>
      <c r="H82" s="6">
        <v>3770</v>
      </c>
      <c r="I82" s="6">
        <v>30</v>
      </c>
      <c r="J82" s="6">
        <v>642</v>
      </c>
      <c r="K82" s="6">
        <v>1045</v>
      </c>
      <c r="L82" s="6">
        <v>3</v>
      </c>
      <c r="M82" s="6">
        <v>2</v>
      </c>
      <c r="N82" s="6">
        <v>42488</v>
      </c>
    </row>
    <row r="83" spans="1:14" ht="14.55" customHeight="1" x14ac:dyDescent="0.25">
      <c r="A83" s="4" t="s">
        <v>57</v>
      </c>
      <c r="B83" s="4" t="s">
        <v>68</v>
      </c>
      <c r="C83" s="4" t="s">
        <v>122</v>
      </c>
      <c r="D83" s="4" t="s">
        <v>119</v>
      </c>
      <c r="E83" s="6">
        <v>102047</v>
      </c>
      <c r="F83" s="6">
        <v>106</v>
      </c>
      <c r="G83" s="6">
        <v>68885</v>
      </c>
      <c r="H83" s="6">
        <v>20033</v>
      </c>
      <c r="I83" s="6">
        <v>87</v>
      </c>
      <c r="J83" s="6">
        <v>1952</v>
      </c>
      <c r="K83" s="6">
        <v>6116</v>
      </c>
      <c r="L83" s="6">
        <v>18</v>
      </c>
      <c r="M83" s="6">
        <v>2</v>
      </c>
      <c r="N83" s="6">
        <v>199246</v>
      </c>
    </row>
    <row r="84" spans="1:14" ht="14.55" customHeight="1" x14ac:dyDescent="0.25">
      <c r="A84" s="4" t="s">
        <v>57</v>
      </c>
      <c r="B84" s="4" t="s">
        <v>68</v>
      </c>
      <c r="C84" s="4" t="s">
        <v>122</v>
      </c>
      <c r="D84" s="4" t="s">
        <v>121</v>
      </c>
      <c r="E84" s="6">
        <v>37110</v>
      </c>
      <c r="F84" s="6">
        <v>17</v>
      </c>
      <c r="G84" s="6">
        <v>12138</v>
      </c>
      <c r="H84" s="6">
        <v>3394</v>
      </c>
      <c r="I84" s="6">
        <v>145</v>
      </c>
      <c r="J84" s="6">
        <v>2435</v>
      </c>
      <c r="K84" s="6">
        <v>5979</v>
      </c>
      <c r="L84" s="6">
        <v>156</v>
      </c>
      <c r="M84" s="6">
        <v>26</v>
      </c>
      <c r="N84" s="6">
        <v>61400</v>
      </c>
    </row>
    <row r="85" spans="1:14" ht="14.55" customHeight="1" x14ac:dyDescent="0.25">
      <c r="A85" s="4" t="s">
        <v>57</v>
      </c>
      <c r="B85" s="4" t="s">
        <v>68</v>
      </c>
      <c r="C85" s="4" t="s">
        <v>124</v>
      </c>
      <c r="D85" s="4" t="s">
        <v>104</v>
      </c>
      <c r="E85" s="6">
        <v>4850483</v>
      </c>
      <c r="F85" s="6">
        <v>7682</v>
      </c>
      <c r="G85" s="6">
        <v>1519806</v>
      </c>
      <c r="H85" s="6">
        <v>480111</v>
      </c>
      <c r="I85" s="6">
        <v>26280</v>
      </c>
      <c r="J85" s="6">
        <v>328108</v>
      </c>
      <c r="K85" s="6">
        <v>890964</v>
      </c>
      <c r="L85" s="6">
        <v>27372</v>
      </c>
      <c r="M85" s="6">
        <v>2304</v>
      </c>
      <c r="N85" s="6">
        <v>8133110</v>
      </c>
    </row>
    <row r="86" spans="1:14" ht="14.55" customHeight="1" x14ac:dyDescent="0.25">
      <c r="A86" s="4" t="s">
        <v>57</v>
      </c>
      <c r="B86" s="4" t="s">
        <v>68</v>
      </c>
      <c r="C86" s="4" t="s">
        <v>124</v>
      </c>
      <c r="D86" s="4" t="s">
        <v>120</v>
      </c>
      <c r="E86" s="6">
        <v>4850483</v>
      </c>
      <c r="F86" s="6">
        <v>7682</v>
      </c>
      <c r="G86" s="6">
        <v>1519806</v>
      </c>
      <c r="H86" s="6">
        <v>480111</v>
      </c>
      <c r="I86" s="6">
        <v>26280</v>
      </c>
      <c r="J86" s="6">
        <v>328108</v>
      </c>
      <c r="K86" s="6">
        <v>890964</v>
      </c>
      <c r="L86" s="6">
        <v>27372</v>
      </c>
      <c r="M86" s="6">
        <v>2304</v>
      </c>
      <c r="N86" s="6">
        <v>8133110</v>
      </c>
    </row>
    <row r="87" spans="1:14" ht="14.55" customHeight="1" x14ac:dyDescent="0.25">
      <c r="A87" s="4" t="s">
        <v>57</v>
      </c>
      <c r="B87" s="4" t="s">
        <v>69</v>
      </c>
      <c r="C87" s="4" t="s">
        <v>104</v>
      </c>
      <c r="D87" s="4" t="s">
        <v>104</v>
      </c>
      <c r="E87" s="6">
        <v>4906381</v>
      </c>
      <c r="F87" s="6">
        <v>3084</v>
      </c>
      <c r="G87" s="6">
        <v>1646034</v>
      </c>
      <c r="H87" s="6">
        <v>542404</v>
      </c>
      <c r="I87" s="6">
        <v>28761</v>
      </c>
      <c r="J87" s="6">
        <v>350011</v>
      </c>
      <c r="K87" s="6">
        <v>928064</v>
      </c>
      <c r="L87" s="6">
        <v>27531</v>
      </c>
      <c r="M87" s="6">
        <v>2488</v>
      </c>
      <c r="N87" s="6">
        <v>8434758</v>
      </c>
    </row>
    <row r="88" spans="1:14" ht="14.55" customHeight="1" x14ac:dyDescent="0.25">
      <c r="A88" s="4" t="s">
        <v>57</v>
      </c>
      <c r="B88" s="4" t="s">
        <v>69</v>
      </c>
      <c r="C88" s="4" t="s">
        <v>104</v>
      </c>
      <c r="D88" s="4" t="s">
        <v>118</v>
      </c>
      <c r="E88" s="6">
        <v>16156</v>
      </c>
      <c r="F88" s="6">
        <v>4</v>
      </c>
      <c r="G88" s="6">
        <v>23841</v>
      </c>
      <c r="H88" s="6">
        <v>3981</v>
      </c>
      <c r="I88" s="6">
        <v>29</v>
      </c>
      <c r="J88" s="6">
        <v>569</v>
      </c>
      <c r="K88" s="6">
        <v>1141</v>
      </c>
      <c r="L88" s="6">
        <v>3</v>
      </c>
      <c r="M88" s="6">
        <v>1</v>
      </c>
      <c r="N88" s="6">
        <v>45725</v>
      </c>
    </row>
    <row r="89" spans="1:14" ht="14.55" customHeight="1" x14ac:dyDescent="0.25">
      <c r="A89" s="4" t="s">
        <v>57</v>
      </c>
      <c r="B89" s="4" t="s">
        <v>69</v>
      </c>
      <c r="C89" s="4" t="s">
        <v>104</v>
      </c>
      <c r="D89" s="4" t="s">
        <v>119</v>
      </c>
      <c r="E89" s="6">
        <v>122422</v>
      </c>
      <c r="F89" s="6">
        <v>38</v>
      </c>
      <c r="G89" s="6">
        <v>79794</v>
      </c>
      <c r="H89" s="6">
        <v>28113</v>
      </c>
      <c r="I89" s="6">
        <v>118</v>
      </c>
      <c r="J89" s="6">
        <v>2683</v>
      </c>
      <c r="K89" s="6">
        <v>7321</v>
      </c>
      <c r="L89" s="6">
        <v>10</v>
      </c>
      <c r="M89" s="6">
        <v>4</v>
      </c>
      <c r="N89" s="6">
        <v>240503</v>
      </c>
    </row>
    <row r="90" spans="1:14" ht="14.55" customHeight="1" x14ac:dyDescent="0.25">
      <c r="A90" s="4" t="s">
        <v>57</v>
      </c>
      <c r="B90" s="4" t="s">
        <v>69</v>
      </c>
      <c r="C90" s="4" t="s">
        <v>104</v>
      </c>
      <c r="D90" s="4" t="s">
        <v>120</v>
      </c>
      <c r="E90" s="6">
        <v>4736452</v>
      </c>
      <c r="F90" s="6">
        <v>3038</v>
      </c>
      <c r="G90" s="6">
        <v>1531684</v>
      </c>
      <c r="H90" s="6">
        <v>507056</v>
      </c>
      <c r="I90" s="6">
        <v>28463</v>
      </c>
      <c r="J90" s="6">
        <v>344561</v>
      </c>
      <c r="K90" s="6">
        <v>914260</v>
      </c>
      <c r="L90" s="6">
        <v>27338</v>
      </c>
      <c r="M90" s="6">
        <v>2455</v>
      </c>
      <c r="N90" s="6">
        <v>8095307</v>
      </c>
    </row>
    <row r="91" spans="1:14" ht="14.55" customHeight="1" x14ac:dyDescent="0.25">
      <c r="A91" s="4" t="s">
        <v>57</v>
      </c>
      <c r="B91" s="4" t="s">
        <v>69</v>
      </c>
      <c r="C91" s="4" t="s">
        <v>104</v>
      </c>
      <c r="D91" s="4" t="s">
        <v>121</v>
      </c>
      <c r="E91" s="6">
        <v>31351</v>
      </c>
      <c r="F91" s="6">
        <v>4</v>
      </c>
      <c r="G91" s="6">
        <v>10715</v>
      </c>
      <c r="H91" s="6">
        <v>3254</v>
      </c>
      <c r="I91" s="6">
        <v>151</v>
      </c>
      <c r="J91" s="6">
        <v>2198</v>
      </c>
      <c r="K91" s="6">
        <v>5342</v>
      </c>
      <c r="L91" s="6">
        <v>180</v>
      </c>
      <c r="M91" s="6">
        <v>28</v>
      </c>
      <c r="N91" s="6">
        <v>53223</v>
      </c>
    </row>
    <row r="92" spans="1:14" ht="14.55" customHeight="1" x14ac:dyDescent="0.25">
      <c r="A92" s="4" t="s">
        <v>57</v>
      </c>
      <c r="B92" s="4" t="s">
        <v>69</v>
      </c>
      <c r="C92" s="4" t="s">
        <v>122</v>
      </c>
      <c r="D92" s="4" t="s">
        <v>104</v>
      </c>
      <c r="E92" s="6">
        <v>169929</v>
      </c>
      <c r="F92" s="6">
        <v>46</v>
      </c>
      <c r="G92" s="6">
        <v>114350</v>
      </c>
      <c r="H92" s="6">
        <v>35348</v>
      </c>
      <c r="I92" s="6">
        <v>298</v>
      </c>
      <c r="J92" s="6">
        <v>5450</v>
      </c>
      <c r="K92" s="6">
        <v>13804</v>
      </c>
      <c r="L92" s="6">
        <v>193</v>
      </c>
      <c r="M92" s="6">
        <v>33</v>
      </c>
      <c r="N92" s="6">
        <v>339451</v>
      </c>
    </row>
    <row r="93" spans="1:14" ht="14.55" customHeight="1" x14ac:dyDescent="0.25">
      <c r="A93" s="4" t="s">
        <v>57</v>
      </c>
      <c r="B93" s="4" t="s">
        <v>69</v>
      </c>
      <c r="C93" s="4" t="s">
        <v>122</v>
      </c>
      <c r="D93" s="4" t="s">
        <v>118</v>
      </c>
      <c r="E93" s="6">
        <v>16156</v>
      </c>
      <c r="F93" s="6">
        <v>4</v>
      </c>
      <c r="G93" s="6">
        <v>23841</v>
      </c>
      <c r="H93" s="6">
        <v>3981</v>
      </c>
      <c r="I93" s="6">
        <v>29</v>
      </c>
      <c r="J93" s="6">
        <v>569</v>
      </c>
      <c r="K93" s="6">
        <v>1141</v>
      </c>
      <c r="L93" s="6">
        <v>3</v>
      </c>
      <c r="M93" s="6">
        <v>1</v>
      </c>
      <c r="N93" s="6">
        <v>45725</v>
      </c>
    </row>
    <row r="94" spans="1:14" ht="14.55" customHeight="1" x14ac:dyDescent="0.25">
      <c r="A94" s="4" t="s">
        <v>57</v>
      </c>
      <c r="B94" s="4" t="s">
        <v>69</v>
      </c>
      <c r="C94" s="4" t="s">
        <v>122</v>
      </c>
      <c r="D94" s="4" t="s">
        <v>119</v>
      </c>
      <c r="E94" s="6">
        <v>122422</v>
      </c>
      <c r="F94" s="6">
        <v>38</v>
      </c>
      <c r="G94" s="6">
        <v>79794</v>
      </c>
      <c r="H94" s="6">
        <v>28113</v>
      </c>
      <c r="I94" s="6">
        <v>118</v>
      </c>
      <c r="J94" s="6">
        <v>2683</v>
      </c>
      <c r="K94" s="6">
        <v>7321</v>
      </c>
      <c r="L94" s="6">
        <v>10</v>
      </c>
      <c r="M94" s="6">
        <v>4</v>
      </c>
      <c r="N94" s="6">
        <v>240503</v>
      </c>
    </row>
    <row r="95" spans="1:14" ht="14.55" customHeight="1" x14ac:dyDescent="0.25">
      <c r="A95" s="4" t="s">
        <v>57</v>
      </c>
      <c r="B95" s="4" t="s">
        <v>69</v>
      </c>
      <c r="C95" s="4" t="s">
        <v>122</v>
      </c>
      <c r="D95" s="4" t="s">
        <v>121</v>
      </c>
      <c r="E95" s="6">
        <v>31351</v>
      </c>
      <c r="F95" s="6">
        <v>4</v>
      </c>
      <c r="G95" s="6">
        <v>10715</v>
      </c>
      <c r="H95" s="6">
        <v>3254</v>
      </c>
      <c r="I95" s="6">
        <v>151</v>
      </c>
      <c r="J95" s="6">
        <v>2198</v>
      </c>
      <c r="K95" s="6">
        <v>5342</v>
      </c>
      <c r="L95" s="6">
        <v>180</v>
      </c>
      <c r="M95" s="6">
        <v>28</v>
      </c>
      <c r="N95" s="6">
        <v>53223</v>
      </c>
    </row>
    <row r="96" spans="1:14" ht="14.55" customHeight="1" x14ac:dyDescent="0.25">
      <c r="A96" s="4" t="s">
        <v>57</v>
      </c>
      <c r="B96" s="4" t="s">
        <v>69</v>
      </c>
      <c r="C96" s="4" t="s">
        <v>124</v>
      </c>
      <c r="D96" s="4" t="s">
        <v>104</v>
      </c>
      <c r="E96" s="6">
        <v>4736452</v>
      </c>
      <c r="F96" s="6">
        <v>3038</v>
      </c>
      <c r="G96" s="6">
        <v>1531684</v>
      </c>
      <c r="H96" s="6">
        <v>507056</v>
      </c>
      <c r="I96" s="6">
        <v>28463</v>
      </c>
      <c r="J96" s="6">
        <v>344561</v>
      </c>
      <c r="K96" s="6">
        <v>914260</v>
      </c>
      <c r="L96" s="6">
        <v>27338</v>
      </c>
      <c r="M96" s="6">
        <v>2455</v>
      </c>
      <c r="N96" s="6">
        <v>8095307</v>
      </c>
    </row>
    <row r="97" spans="1:14" ht="14.55" customHeight="1" x14ac:dyDescent="0.25">
      <c r="A97" s="4" t="s">
        <v>57</v>
      </c>
      <c r="B97" s="4" t="s">
        <v>69</v>
      </c>
      <c r="C97" s="4" t="s">
        <v>124</v>
      </c>
      <c r="D97" s="4" t="s">
        <v>120</v>
      </c>
      <c r="E97" s="6">
        <v>4736452</v>
      </c>
      <c r="F97" s="6">
        <v>3038</v>
      </c>
      <c r="G97" s="6">
        <v>1531684</v>
      </c>
      <c r="H97" s="6">
        <v>507056</v>
      </c>
      <c r="I97" s="6">
        <v>28463</v>
      </c>
      <c r="J97" s="6">
        <v>344561</v>
      </c>
      <c r="K97" s="6">
        <v>914260</v>
      </c>
      <c r="L97" s="6">
        <v>27338</v>
      </c>
      <c r="M97" s="6">
        <v>2455</v>
      </c>
      <c r="N97" s="6">
        <v>8095307</v>
      </c>
    </row>
    <row r="98" spans="1:14" ht="14.55" customHeight="1" x14ac:dyDescent="0.25">
      <c r="A98" s="4" t="s">
        <v>57</v>
      </c>
      <c r="B98" s="4" t="s">
        <v>70</v>
      </c>
      <c r="C98" s="4" t="s">
        <v>104</v>
      </c>
      <c r="D98" s="4" t="s">
        <v>104</v>
      </c>
      <c r="E98" s="6">
        <v>5388855</v>
      </c>
      <c r="F98" s="6">
        <v>2764</v>
      </c>
      <c r="G98" s="6">
        <v>1769537</v>
      </c>
      <c r="H98" s="6">
        <v>616753</v>
      </c>
      <c r="I98" s="6">
        <v>31318</v>
      </c>
      <c r="J98" s="6">
        <v>375542</v>
      </c>
      <c r="K98" s="6">
        <v>931327</v>
      </c>
      <c r="L98" s="6">
        <v>28784</v>
      </c>
      <c r="M98" s="6">
        <v>2471</v>
      </c>
      <c r="N98" s="6">
        <v>9147351</v>
      </c>
    </row>
    <row r="99" spans="1:14" ht="14.55" customHeight="1" x14ac:dyDescent="0.25">
      <c r="A99" s="4" t="s">
        <v>57</v>
      </c>
      <c r="B99" s="4" t="s">
        <v>70</v>
      </c>
      <c r="C99" s="4" t="s">
        <v>104</v>
      </c>
      <c r="D99" s="4" t="s">
        <v>118</v>
      </c>
      <c r="E99" s="6">
        <v>18363</v>
      </c>
      <c r="F99" s="6">
        <v>2</v>
      </c>
      <c r="G99" s="6">
        <v>25587</v>
      </c>
      <c r="H99" s="6">
        <v>4418</v>
      </c>
      <c r="I99" s="6">
        <v>25</v>
      </c>
      <c r="J99" s="6">
        <v>695</v>
      </c>
      <c r="K99" s="6">
        <v>1136</v>
      </c>
      <c r="L99" s="6">
        <v>3</v>
      </c>
      <c r="M99" s="6">
        <v>2</v>
      </c>
      <c r="N99" s="6">
        <v>50231</v>
      </c>
    </row>
    <row r="100" spans="1:14" ht="14.55" customHeight="1" x14ac:dyDescent="0.25">
      <c r="A100" s="4" t="s">
        <v>57</v>
      </c>
      <c r="B100" s="4" t="s">
        <v>70</v>
      </c>
      <c r="C100" s="4" t="s">
        <v>104</v>
      </c>
      <c r="D100" s="4" t="s">
        <v>119</v>
      </c>
      <c r="E100" s="6">
        <v>163556</v>
      </c>
      <c r="F100" s="6">
        <v>18</v>
      </c>
      <c r="G100" s="6">
        <v>96405</v>
      </c>
      <c r="H100" s="6">
        <v>35944</v>
      </c>
      <c r="I100" s="6">
        <v>139</v>
      </c>
      <c r="J100" s="6">
        <v>3354</v>
      </c>
      <c r="K100" s="6">
        <v>9034</v>
      </c>
      <c r="L100" s="6">
        <v>18</v>
      </c>
      <c r="M100" s="6">
        <v>5</v>
      </c>
      <c r="N100" s="6">
        <v>308473</v>
      </c>
    </row>
    <row r="101" spans="1:14" ht="14.55" customHeight="1" x14ac:dyDescent="0.25">
      <c r="A101" s="4" t="s">
        <v>57</v>
      </c>
      <c r="B101" s="4" t="s">
        <v>70</v>
      </c>
      <c r="C101" s="4" t="s">
        <v>104</v>
      </c>
      <c r="D101" s="4" t="s">
        <v>120</v>
      </c>
      <c r="E101" s="6">
        <v>5172531</v>
      </c>
      <c r="F101" s="6">
        <v>2742</v>
      </c>
      <c r="G101" s="6">
        <v>1636371</v>
      </c>
      <c r="H101" s="6">
        <v>572794</v>
      </c>
      <c r="I101" s="6">
        <v>30986</v>
      </c>
      <c r="J101" s="6">
        <v>369440</v>
      </c>
      <c r="K101" s="6">
        <v>916161</v>
      </c>
      <c r="L101" s="6">
        <v>28622</v>
      </c>
      <c r="M101" s="6">
        <v>2440</v>
      </c>
      <c r="N101" s="6">
        <v>8732087</v>
      </c>
    </row>
    <row r="102" spans="1:14" ht="14.55" customHeight="1" x14ac:dyDescent="0.25">
      <c r="A102" s="4" t="s">
        <v>57</v>
      </c>
      <c r="B102" s="4" t="s">
        <v>70</v>
      </c>
      <c r="C102" s="4" t="s">
        <v>104</v>
      </c>
      <c r="D102" s="4" t="s">
        <v>121</v>
      </c>
      <c r="E102" s="6">
        <v>34405</v>
      </c>
      <c r="F102" s="6">
        <v>2</v>
      </c>
      <c r="G102" s="6">
        <v>11174</v>
      </c>
      <c r="H102" s="6">
        <v>3597</v>
      </c>
      <c r="I102" s="6">
        <v>168</v>
      </c>
      <c r="J102" s="6">
        <v>2053</v>
      </c>
      <c r="K102" s="6">
        <v>4996</v>
      </c>
      <c r="L102" s="6">
        <v>141</v>
      </c>
      <c r="M102" s="6">
        <v>24</v>
      </c>
      <c r="N102" s="6">
        <v>56560</v>
      </c>
    </row>
    <row r="103" spans="1:14" ht="14.55" customHeight="1" x14ac:dyDescent="0.25">
      <c r="A103" s="4" t="s">
        <v>57</v>
      </c>
      <c r="B103" s="4" t="s">
        <v>70</v>
      </c>
      <c r="C103" s="4" t="s">
        <v>122</v>
      </c>
      <c r="D103" s="4" t="s">
        <v>104</v>
      </c>
      <c r="E103" s="6">
        <v>216259</v>
      </c>
      <c r="F103" s="6">
        <v>22</v>
      </c>
      <c r="G103" s="6">
        <v>133155</v>
      </c>
      <c r="H103" s="6">
        <v>43955</v>
      </c>
      <c r="I103" s="6">
        <v>332</v>
      </c>
      <c r="J103" s="6">
        <v>6102</v>
      </c>
      <c r="K103" s="6">
        <v>15163</v>
      </c>
      <c r="L103" s="6">
        <v>162</v>
      </c>
      <c r="M103" s="6">
        <v>31</v>
      </c>
      <c r="N103" s="6">
        <v>415181</v>
      </c>
    </row>
    <row r="104" spans="1:14" ht="14.55" customHeight="1" x14ac:dyDescent="0.25">
      <c r="A104" s="4" t="s">
        <v>57</v>
      </c>
      <c r="B104" s="4" t="s">
        <v>70</v>
      </c>
      <c r="C104" s="4" t="s">
        <v>122</v>
      </c>
      <c r="D104" s="4" t="s">
        <v>118</v>
      </c>
      <c r="E104" s="6">
        <v>18363</v>
      </c>
      <c r="F104" s="6">
        <v>2</v>
      </c>
      <c r="G104" s="6">
        <v>25587</v>
      </c>
      <c r="H104" s="6">
        <v>4418</v>
      </c>
      <c r="I104" s="6">
        <v>25</v>
      </c>
      <c r="J104" s="6">
        <v>695</v>
      </c>
      <c r="K104" s="6">
        <v>1136</v>
      </c>
      <c r="L104" s="6">
        <v>3</v>
      </c>
      <c r="M104" s="6">
        <v>2</v>
      </c>
      <c r="N104" s="6">
        <v>50231</v>
      </c>
    </row>
    <row r="105" spans="1:14" ht="14.55" customHeight="1" x14ac:dyDescent="0.25">
      <c r="A105" s="4" t="s">
        <v>57</v>
      </c>
      <c r="B105" s="4" t="s">
        <v>70</v>
      </c>
      <c r="C105" s="4" t="s">
        <v>122</v>
      </c>
      <c r="D105" s="4" t="s">
        <v>119</v>
      </c>
      <c r="E105" s="6">
        <v>163491</v>
      </c>
      <c r="F105" s="6">
        <v>18</v>
      </c>
      <c r="G105" s="6">
        <v>96394</v>
      </c>
      <c r="H105" s="6">
        <v>35940</v>
      </c>
      <c r="I105" s="6">
        <v>139</v>
      </c>
      <c r="J105" s="6">
        <v>3354</v>
      </c>
      <c r="K105" s="6">
        <v>9031</v>
      </c>
      <c r="L105" s="6">
        <v>18</v>
      </c>
      <c r="M105" s="6">
        <v>5</v>
      </c>
      <c r="N105" s="6">
        <v>308390</v>
      </c>
    </row>
    <row r="106" spans="1:14" ht="14.55" customHeight="1" x14ac:dyDescent="0.25">
      <c r="A106" s="4" t="s">
        <v>57</v>
      </c>
      <c r="B106" s="4" t="s">
        <v>70</v>
      </c>
      <c r="C106" s="4" t="s">
        <v>122</v>
      </c>
      <c r="D106" s="4" t="s">
        <v>121</v>
      </c>
      <c r="E106" s="6">
        <v>34405</v>
      </c>
      <c r="F106" s="6">
        <v>2</v>
      </c>
      <c r="G106" s="6">
        <v>11174</v>
      </c>
      <c r="H106" s="6">
        <v>3597</v>
      </c>
      <c r="I106" s="6">
        <v>168</v>
      </c>
      <c r="J106" s="6">
        <v>2053</v>
      </c>
      <c r="K106" s="6">
        <v>4996</v>
      </c>
      <c r="L106" s="6">
        <v>141</v>
      </c>
      <c r="M106" s="6">
        <v>24</v>
      </c>
      <c r="N106" s="6">
        <v>56560</v>
      </c>
    </row>
    <row r="107" spans="1:14" ht="14.55" customHeight="1" x14ac:dyDescent="0.25">
      <c r="A107" s="4" t="s">
        <v>57</v>
      </c>
      <c r="B107" s="4" t="s">
        <v>70</v>
      </c>
      <c r="C107" s="4" t="s">
        <v>123</v>
      </c>
      <c r="D107" s="4" t="s">
        <v>104</v>
      </c>
      <c r="E107" s="6">
        <v>65</v>
      </c>
      <c r="F107" s="6"/>
      <c r="G107" s="6">
        <v>11</v>
      </c>
      <c r="H107" s="6">
        <v>4</v>
      </c>
      <c r="I107" s="6"/>
      <c r="J107" s="6"/>
      <c r="K107" s="6">
        <v>3</v>
      </c>
      <c r="L107" s="6"/>
      <c r="M107" s="6"/>
      <c r="N107" s="6">
        <v>83</v>
      </c>
    </row>
    <row r="108" spans="1:14" ht="14.55" customHeight="1" x14ac:dyDescent="0.25">
      <c r="A108" s="4" t="s">
        <v>57</v>
      </c>
      <c r="B108" s="4" t="s">
        <v>70</v>
      </c>
      <c r="C108" s="4" t="s">
        <v>123</v>
      </c>
      <c r="D108" s="4" t="s">
        <v>119</v>
      </c>
      <c r="E108" s="6">
        <v>65</v>
      </c>
      <c r="F108" s="6"/>
      <c r="G108" s="6">
        <v>11</v>
      </c>
      <c r="H108" s="6">
        <v>4</v>
      </c>
      <c r="I108" s="6"/>
      <c r="J108" s="6"/>
      <c r="K108" s="6">
        <v>3</v>
      </c>
      <c r="L108" s="6"/>
      <c r="M108" s="6"/>
      <c r="N108" s="6">
        <v>83</v>
      </c>
    </row>
    <row r="109" spans="1:14" ht="14.55" customHeight="1" x14ac:dyDescent="0.25">
      <c r="A109" s="4" t="s">
        <v>57</v>
      </c>
      <c r="B109" s="4" t="s">
        <v>70</v>
      </c>
      <c r="C109" s="4" t="s">
        <v>124</v>
      </c>
      <c r="D109" s="4" t="s">
        <v>104</v>
      </c>
      <c r="E109" s="6">
        <v>5172531</v>
      </c>
      <c r="F109" s="6">
        <v>2742</v>
      </c>
      <c r="G109" s="6">
        <v>1636371</v>
      </c>
      <c r="H109" s="6">
        <v>572794</v>
      </c>
      <c r="I109" s="6">
        <v>30986</v>
      </c>
      <c r="J109" s="6">
        <v>369440</v>
      </c>
      <c r="K109" s="6">
        <v>916161</v>
      </c>
      <c r="L109" s="6">
        <v>28622</v>
      </c>
      <c r="M109" s="6">
        <v>2440</v>
      </c>
      <c r="N109" s="6">
        <v>8732087</v>
      </c>
    </row>
    <row r="110" spans="1:14" ht="14.55" customHeight="1" x14ac:dyDescent="0.25">
      <c r="A110" s="4" t="s">
        <v>57</v>
      </c>
      <c r="B110" s="4" t="s">
        <v>70</v>
      </c>
      <c r="C110" s="4" t="s">
        <v>124</v>
      </c>
      <c r="D110" s="4" t="s">
        <v>120</v>
      </c>
      <c r="E110" s="6">
        <v>5172531</v>
      </c>
      <c r="F110" s="6">
        <v>2742</v>
      </c>
      <c r="G110" s="6">
        <v>1636371</v>
      </c>
      <c r="H110" s="6">
        <v>572794</v>
      </c>
      <c r="I110" s="6">
        <v>30986</v>
      </c>
      <c r="J110" s="6">
        <v>369440</v>
      </c>
      <c r="K110" s="6">
        <v>916161</v>
      </c>
      <c r="L110" s="6">
        <v>28622</v>
      </c>
      <c r="M110" s="6">
        <v>2440</v>
      </c>
      <c r="N110" s="6">
        <v>8732087</v>
      </c>
    </row>
    <row r="111" spans="1:14" ht="14.55" customHeight="1" x14ac:dyDescent="0.25">
      <c r="A111" s="4" t="s">
        <v>58</v>
      </c>
      <c r="B111" s="4" t="s">
        <v>71</v>
      </c>
      <c r="C111" s="4" t="s">
        <v>104</v>
      </c>
      <c r="D111" s="4" t="s">
        <v>104</v>
      </c>
      <c r="E111" s="6">
        <v>4154054</v>
      </c>
      <c r="F111" s="6">
        <v>2100258</v>
      </c>
      <c r="G111" s="6"/>
      <c r="H111" s="6"/>
      <c r="I111" s="6"/>
      <c r="J111" s="6">
        <v>373571</v>
      </c>
      <c r="K111" s="6">
        <v>937068</v>
      </c>
      <c r="L111" s="6">
        <v>35844</v>
      </c>
      <c r="M111" s="6">
        <v>2242</v>
      </c>
      <c r="N111" s="6">
        <v>7603037</v>
      </c>
    </row>
    <row r="112" spans="1:14" ht="14.55" customHeight="1" x14ac:dyDescent="0.25">
      <c r="A112" s="4" t="s">
        <v>58</v>
      </c>
      <c r="B112" s="4" t="s">
        <v>71</v>
      </c>
      <c r="C112" s="4" t="s">
        <v>104</v>
      </c>
      <c r="D112" s="4" t="s">
        <v>120</v>
      </c>
      <c r="E112" s="6">
        <v>4154054</v>
      </c>
      <c r="F112" s="6">
        <v>2100258</v>
      </c>
      <c r="G112" s="6"/>
      <c r="H112" s="6"/>
      <c r="I112" s="6"/>
      <c r="J112" s="6">
        <v>373571</v>
      </c>
      <c r="K112" s="6">
        <v>937068</v>
      </c>
      <c r="L112" s="6">
        <v>35844</v>
      </c>
      <c r="M112" s="6">
        <v>2242</v>
      </c>
      <c r="N112" s="6">
        <v>7603037</v>
      </c>
    </row>
    <row r="113" spans="1:14" ht="14.55" customHeight="1" x14ac:dyDescent="0.25">
      <c r="A113" s="4" t="s">
        <v>58</v>
      </c>
      <c r="B113" s="4" t="s">
        <v>71</v>
      </c>
      <c r="C113" s="4" t="s">
        <v>124</v>
      </c>
      <c r="D113" s="4" t="s">
        <v>104</v>
      </c>
      <c r="E113" s="6">
        <v>4154054</v>
      </c>
      <c r="F113" s="6">
        <v>2100258</v>
      </c>
      <c r="G113" s="6"/>
      <c r="H113" s="6"/>
      <c r="I113" s="6"/>
      <c r="J113" s="6">
        <v>373571</v>
      </c>
      <c r="K113" s="6">
        <v>937068</v>
      </c>
      <c r="L113" s="6">
        <v>35844</v>
      </c>
      <c r="M113" s="6">
        <v>2242</v>
      </c>
      <c r="N113" s="6">
        <v>7603037</v>
      </c>
    </row>
    <row r="114" spans="1:14" ht="14.55" customHeight="1" x14ac:dyDescent="0.25">
      <c r="A114" s="4" t="s">
        <v>58</v>
      </c>
      <c r="B114" s="4" t="s">
        <v>71</v>
      </c>
      <c r="C114" s="4" t="s">
        <v>124</v>
      </c>
      <c r="D114" s="4" t="s">
        <v>120</v>
      </c>
      <c r="E114" s="6">
        <v>4154054</v>
      </c>
      <c r="F114" s="6">
        <v>2100258</v>
      </c>
      <c r="G114" s="6"/>
      <c r="H114" s="6"/>
      <c r="I114" s="6"/>
      <c r="J114" s="6">
        <v>373571</v>
      </c>
      <c r="K114" s="6">
        <v>937068</v>
      </c>
      <c r="L114" s="6">
        <v>35844</v>
      </c>
      <c r="M114" s="6">
        <v>2242</v>
      </c>
      <c r="N114" s="6">
        <v>7603037</v>
      </c>
    </row>
    <row r="115" spans="1:14" ht="14.55" customHeight="1" x14ac:dyDescent="0.25">
      <c r="A115" s="4" t="s">
        <v>58</v>
      </c>
      <c r="B115" s="4" t="s">
        <v>72</v>
      </c>
      <c r="C115" s="4" t="s">
        <v>104</v>
      </c>
      <c r="D115" s="4" t="s">
        <v>104</v>
      </c>
      <c r="E115" s="6">
        <v>4416082</v>
      </c>
      <c r="F115" s="6">
        <v>2113417</v>
      </c>
      <c r="G115" s="6"/>
      <c r="H115" s="6"/>
      <c r="I115" s="6"/>
      <c r="J115" s="6">
        <v>364258</v>
      </c>
      <c r="K115" s="6">
        <v>918433</v>
      </c>
      <c r="L115" s="6">
        <v>33523</v>
      </c>
      <c r="M115" s="6">
        <v>2425</v>
      </c>
      <c r="N115" s="6">
        <v>7848138</v>
      </c>
    </row>
    <row r="116" spans="1:14" ht="14.55" customHeight="1" x14ac:dyDescent="0.25">
      <c r="A116" s="4" t="s">
        <v>58</v>
      </c>
      <c r="B116" s="4" t="s">
        <v>72</v>
      </c>
      <c r="C116" s="4" t="s">
        <v>104</v>
      </c>
      <c r="D116" s="4" t="s">
        <v>120</v>
      </c>
      <c r="E116" s="6">
        <v>4416082</v>
      </c>
      <c r="F116" s="6">
        <v>2113417</v>
      </c>
      <c r="G116" s="6"/>
      <c r="H116" s="6"/>
      <c r="I116" s="6"/>
      <c r="J116" s="6">
        <v>364258</v>
      </c>
      <c r="K116" s="6">
        <v>918433</v>
      </c>
      <c r="L116" s="6">
        <v>33523</v>
      </c>
      <c r="M116" s="6">
        <v>2425</v>
      </c>
      <c r="N116" s="6">
        <v>7848138</v>
      </c>
    </row>
    <row r="117" spans="1:14" ht="14.55" customHeight="1" x14ac:dyDescent="0.25">
      <c r="A117" s="4" t="s">
        <v>58</v>
      </c>
      <c r="B117" s="4" t="s">
        <v>72</v>
      </c>
      <c r="C117" s="4" t="s">
        <v>124</v>
      </c>
      <c r="D117" s="4" t="s">
        <v>104</v>
      </c>
      <c r="E117" s="6">
        <v>4416082</v>
      </c>
      <c r="F117" s="6">
        <v>2113417</v>
      </c>
      <c r="G117" s="6"/>
      <c r="H117" s="6"/>
      <c r="I117" s="6"/>
      <c r="J117" s="6">
        <v>364258</v>
      </c>
      <c r="K117" s="6">
        <v>918433</v>
      </c>
      <c r="L117" s="6">
        <v>33523</v>
      </c>
      <c r="M117" s="6">
        <v>2425</v>
      </c>
      <c r="N117" s="6">
        <v>7848138</v>
      </c>
    </row>
    <row r="118" spans="1:14" ht="14.55" customHeight="1" x14ac:dyDescent="0.25">
      <c r="A118" s="4" t="s">
        <v>58</v>
      </c>
      <c r="B118" s="4" t="s">
        <v>72</v>
      </c>
      <c r="C118" s="4" t="s">
        <v>124</v>
      </c>
      <c r="D118" s="4" t="s">
        <v>120</v>
      </c>
      <c r="E118" s="6">
        <v>4416082</v>
      </c>
      <c r="F118" s="6">
        <v>2113417</v>
      </c>
      <c r="G118" s="6"/>
      <c r="H118" s="6"/>
      <c r="I118" s="6"/>
      <c r="J118" s="6">
        <v>364258</v>
      </c>
      <c r="K118" s="6">
        <v>918433</v>
      </c>
      <c r="L118" s="6">
        <v>33523</v>
      </c>
      <c r="M118" s="6">
        <v>2425</v>
      </c>
      <c r="N118" s="6">
        <v>7848138</v>
      </c>
    </row>
    <row r="119" spans="1:14" ht="14.55" customHeight="1" x14ac:dyDescent="0.25">
      <c r="A119" s="4" t="s">
        <v>58</v>
      </c>
      <c r="B119" s="4" t="s">
        <v>73</v>
      </c>
      <c r="C119" s="4" t="s">
        <v>104</v>
      </c>
      <c r="D119" s="4" t="s">
        <v>104</v>
      </c>
      <c r="E119" s="6">
        <v>4516899</v>
      </c>
      <c r="F119" s="6">
        <v>1711070</v>
      </c>
      <c r="G119" s="6">
        <v>424525</v>
      </c>
      <c r="H119" s="6">
        <v>101435</v>
      </c>
      <c r="I119" s="6">
        <v>5238</v>
      </c>
      <c r="J119" s="6">
        <v>391645</v>
      </c>
      <c r="K119" s="6">
        <v>953429</v>
      </c>
      <c r="L119" s="6">
        <v>31455</v>
      </c>
      <c r="M119" s="6">
        <v>2525</v>
      </c>
      <c r="N119" s="6">
        <v>8138221</v>
      </c>
    </row>
    <row r="120" spans="1:14" ht="14.55" customHeight="1" x14ac:dyDescent="0.25">
      <c r="A120" s="4" t="s">
        <v>58</v>
      </c>
      <c r="B120" s="4" t="s">
        <v>73</v>
      </c>
      <c r="C120" s="4" t="s">
        <v>104</v>
      </c>
      <c r="D120" s="4" t="s">
        <v>118</v>
      </c>
      <c r="E120" s="6">
        <v>6722</v>
      </c>
      <c r="F120" s="6">
        <v>9456</v>
      </c>
      <c r="G120" s="6">
        <v>2858</v>
      </c>
      <c r="H120" s="6">
        <v>405</v>
      </c>
      <c r="I120" s="6"/>
      <c r="J120" s="6">
        <v>244</v>
      </c>
      <c r="K120" s="6">
        <v>377</v>
      </c>
      <c r="L120" s="6">
        <v>12</v>
      </c>
      <c r="M120" s="6"/>
      <c r="N120" s="6">
        <v>20074</v>
      </c>
    </row>
    <row r="121" spans="1:14" ht="14.55" customHeight="1" x14ac:dyDescent="0.25">
      <c r="A121" s="4" t="s">
        <v>58</v>
      </c>
      <c r="B121" s="4" t="s">
        <v>73</v>
      </c>
      <c r="C121" s="4" t="s">
        <v>104</v>
      </c>
      <c r="D121" s="4" t="s">
        <v>119</v>
      </c>
      <c r="E121" s="6">
        <v>14538</v>
      </c>
      <c r="F121" s="6">
        <v>21682</v>
      </c>
      <c r="G121" s="6">
        <v>6246</v>
      </c>
      <c r="H121" s="6">
        <v>1417</v>
      </c>
      <c r="I121" s="6">
        <v>5</v>
      </c>
      <c r="J121" s="6">
        <v>483</v>
      </c>
      <c r="K121" s="6">
        <v>1272</v>
      </c>
      <c r="L121" s="6">
        <v>11</v>
      </c>
      <c r="M121" s="6">
        <v>2</v>
      </c>
      <c r="N121" s="6">
        <v>45656</v>
      </c>
    </row>
    <row r="122" spans="1:14" ht="14.55" customHeight="1" x14ac:dyDescent="0.25">
      <c r="A122" s="4" t="s">
        <v>58</v>
      </c>
      <c r="B122" s="4" t="s">
        <v>73</v>
      </c>
      <c r="C122" s="4" t="s">
        <v>104</v>
      </c>
      <c r="D122" s="4" t="s">
        <v>120</v>
      </c>
      <c r="E122" s="6">
        <v>4460419</v>
      </c>
      <c r="F122" s="6">
        <v>1669689</v>
      </c>
      <c r="G122" s="6">
        <v>411394</v>
      </c>
      <c r="H122" s="6">
        <v>98758</v>
      </c>
      <c r="I122" s="6">
        <v>5200</v>
      </c>
      <c r="J122" s="6">
        <v>389165</v>
      </c>
      <c r="K122" s="6">
        <v>945431</v>
      </c>
      <c r="L122" s="6">
        <v>31241</v>
      </c>
      <c r="M122" s="6">
        <v>2495</v>
      </c>
      <c r="N122" s="6">
        <v>8013792</v>
      </c>
    </row>
    <row r="123" spans="1:14" ht="14.55" customHeight="1" x14ac:dyDescent="0.25">
      <c r="A123" s="4" t="s">
        <v>58</v>
      </c>
      <c r="B123" s="4" t="s">
        <v>73</v>
      </c>
      <c r="C123" s="4" t="s">
        <v>104</v>
      </c>
      <c r="D123" s="4" t="s">
        <v>121</v>
      </c>
      <c r="E123" s="6">
        <v>35220</v>
      </c>
      <c r="F123" s="6">
        <v>10243</v>
      </c>
      <c r="G123" s="6">
        <v>4027</v>
      </c>
      <c r="H123" s="6">
        <v>855</v>
      </c>
      <c r="I123" s="6">
        <v>33</v>
      </c>
      <c r="J123" s="6">
        <v>1753</v>
      </c>
      <c r="K123" s="6">
        <v>6349</v>
      </c>
      <c r="L123" s="6">
        <v>191</v>
      </c>
      <c r="M123" s="6">
        <v>28</v>
      </c>
      <c r="N123" s="6">
        <v>58699</v>
      </c>
    </row>
    <row r="124" spans="1:14" ht="14.55" customHeight="1" x14ac:dyDescent="0.25">
      <c r="A124" s="4" t="s">
        <v>58</v>
      </c>
      <c r="B124" s="4" t="s">
        <v>73</v>
      </c>
      <c r="C124" s="4" t="s">
        <v>122</v>
      </c>
      <c r="D124" s="4" t="s">
        <v>104</v>
      </c>
      <c r="E124" s="6">
        <v>56480</v>
      </c>
      <c r="F124" s="6">
        <v>41381</v>
      </c>
      <c r="G124" s="6">
        <v>13131</v>
      </c>
      <c r="H124" s="6">
        <v>2677</v>
      </c>
      <c r="I124" s="6">
        <v>38</v>
      </c>
      <c r="J124" s="6">
        <v>2480</v>
      </c>
      <c r="K124" s="6">
        <v>7998</v>
      </c>
      <c r="L124" s="6">
        <v>214</v>
      </c>
      <c r="M124" s="6">
        <v>30</v>
      </c>
      <c r="N124" s="6">
        <v>124429</v>
      </c>
    </row>
    <row r="125" spans="1:14" ht="14.55" customHeight="1" x14ac:dyDescent="0.25">
      <c r="A125" s="4" t="s">
        <v>58</v>
      </c>
      <c r="B125" s="4" t="s">
        <v>73</v>
      </c>
      <c r="C125" s="4" t="s">
        <v>122</v>
      </c>
      <c r="D125" s="4" t="s">
        <v>118</v>
      </c>
      <c r="E125" s="6">
        <v>6722</v>
      </c>
      <c r="F125" s="6">
        <v>9456</v>
      </c>
      <c r="G125" s="6">
        <v>2858</v>
      </c>
      <c r="H125" s="6">
        <v>405</v>
      </c>
      <c r="I125" s="6"/>
      <c r="J125" s="6">
        <v>244</v>
      </c>
      <c r="K125" s="6">
        <v>377</v>
      </c>
      <c r="L125" s="6">
        <v>12</v>
      </c>
      <c r="M125" s="6"/>
      <c r="N125" s="6">
        <v>20074</v>
      </c>
    </row>
    <row r="126" spans="1:14" ht="14.55" customHeight="1" x14ac:dyDescent="0.25">
      <c r="A126" s="4" t="s">
        <v>58</v>
      </c>
      <c r="B126" s="4" t="s">
        <v>73</v>
      </c>
      <c r="C126" s="4" t="s">
        <v>122</v>
      </c>
      <c r="D126" s="4" t="s">
        <v>119</v>
      </c>
      <c r="E126" s="6">
        <v>14538</v>
      </c>
      <c r="F126" s="6">
        <v>21682</v>
      </c>
      <c r="G126" s="6">
        <v>6246</v>
      </c>
      <c r="H126" s="6">
        <v>1417</v>
      </c>
      <c r="I126" s="6">
        <v>5</v>
      </c>
      <c r="J126" s="6">
        <v>483</v>
      </c>
      <c r="K126" s="6">
        <v>1272</v>
      </c>
      <c r="L126" s="6">
        <v>11</v>
      </c>
      <c r="M126" s="6">
        <v>2</v>
      </c>
      <c r="N126" s="6">
        <v>45656</v>
      </c>
    </row>
    <row r="127" spans="1:14" ht="14.55" customHeight="1" x14ac:dyDescent="0.25">
      <c r="A127" s="4" t="s">
        <v>58</v>
      </c>
      <c r="B127" s="4" t="s">
        <v>73</v>
      </c>
      <c r="C127" s="4" t="s">
        <v>122</v>
      </c>
      <c r="D127" s="4" t="s">
        <v>121</v>
      </c>
      <c r="E127" s="6">
        <v>35220</v>
      </c>
      <c r="F127" s="6">
        <v>10243</v>
      </c>
      <c r="G127" s="6">
        <v>4027</v>
      </c>
      <c r="H127" s="6">
        <v>855</v>
      </c>
      <c r="I127" s="6">
        <v>33</v>
      </c>
      <c r="J127" s="6">
        <v>1753</v>
      </c>
      <c r="K127" s="6">
        <v>6349</v>
      </c>
      <c r="L127" s="6">
        <v>191</v>
      </c>
      <c r="M127" s="6">
        <v>28</v>
      </c>
      <c r="N127" s="6">
        <v>58699</v>
      </c>
    </row>
    <row r="128" spans="1:14" ht="14.55" customHeight="1" x14ac:dyDescent="0.25">
      <c r="A128" s="4" t="s">
        <v>58</v>
      </c>
      <c r="B128" s="4" t="s">
        <v>73</v>
      </c>
      <c r="C128" s="4" t="s">
        <v>124</v>
      </c>
      <c r="D128" s="4" t="s">
        <v>104</v>
      </c>
      <c r="E128" s="6">
        <v>4460419</v>
      </c>
      <c r="F128" s="6">
        <v>1669689</v>
      </c>
      <c r="G128" s="6">
        <v>411394</v>
      </c>
      <c r="H128" s="6">
        <v>98758</v>
      </c>
      <c r="I128" s="6">
        <v>5200</v>
      </c>
      <c r="J128" s="6">
        <v>389165</v>
      </c>
      <c r="K128" s="6">
        <v>945431</v>
      </c>
      <c r="L128" s="6">
        <v>31241</v>
      </c>
      <c r="M128" s="6">
        <v>2495</v>
      </c>
      <c r="N128" s="6">
        <v>8013792</v>
      </c>
    </row>
    <row r="129" spans="1:14" ht="14.55" customHeight="1" x14ac:dyDescent="0.25">
      <c r="A129" s="4" t="s">
        <v>58</v>
      </c>
      <c r="B129" s="4" t="s">
        <v>73</v>
      </c>
      <c r="C129" s="4" t="s">
        <v>124</v>
      </c>
      <c r="D129" s="4" t="s">
        <v>120</v>
      </c>
      <c r="E129" s="6">
        <v>4460419</v>
      </c>
      <c r="F129" s="6">
        <v>1669689</v>
      </c>
      <c r="G129" s="6">
        <v>411394</v>
      </c>
      <c r="H129" s="6">
        <v>98758</v>
      </c>
      <c r="I129" s="6">
        <v>5200</v>
      </c>
      <c r="J129" s="6">
        <v>389165</v>
      </c>
      <c r="K129" s="6">
        <v>945431</v>
      </c>
      <c r="L129" s="6">
        <v>31241</v>
      </c>
      <c r="M129" s="6">
        <v>2495</v>
      </c>
      <c r="N129" s="6">
        <v>8013792</v>
      </c>
    </row>
    <row r="130" spans="1:14" ht="14.55" customHeight="1" x14ac:dyDescent="0.25">
      <c r="A130" s="4" t="s">
        <v>58</v>
      </c>
      <c r="B130" s="4" t="s">
        <v>74</v>
      </c>
      <c r="C130" s="4" t="s">
        <v>104</v>
      </c>
      <c r="D130" s="4" t="s">
        <v>104</v>
      </c>
      <c r="E130" s="6">
        <v>5061073</v>
      </c>
      <c r="F130" s="6">
        <v>187304</v>
      </c>
      <c r="G130" s="6">
        <v>1791184</v>
      </c>
      <c r="H130" s="6">
        <v>591279</v>
      </c>
      <c r="I130" s="6">
        <v>28436</v>
      </c>
      <c r="J130" s="6">
        <v>443212</v>
      </c>
      <c r="K130" s="6">
        <v>977022</v>
      </c>
      <c r="L130" s="6">
        <v>32610</v>
      </c>
      <c r="M130" s="6">
        <v>2742</v>
      </c>
      <c r="N130" s="6">
        <v>9114862</v>
      </c>
    </row>
    <row r="131" spans="1:14" ht="14.55" customHeight="1" x14ac:dyDescent="0.25">
      <c r="A131" s="4" t="s">
        <v>58</v>
      </c>
      <c r="B131" s="4" t="s">
        <v>74</v>
      </c>
      <c r="C131" s="4" t="s">
        <v>104</v>
      </c>
      <c r="D131" s="4" t="s">
        <v>118</v>
      </c>
      <c r="E131" s="6">
        <v>10798</v>
      </c>
      <c r="F131" s="6">
        <v>2171</v>
      </c>
      <c r="G131" s="6">
        <v>21718</v>
      </c>
      <c r="H131" s="6">
        <v>3930</v>
      </c>
      <c r="I131" s="6">
        <v>23</v>
      </c>
      <c r="J131" s="6">
        <v>699</v>
      </c>
      <c r="K131" s="6">
        <v>660</v>
      </c>
      <c r="L131" s="6">
        <v>11</v>
      </c>
      <c r="M131" s="6">
        <v>2</v>
      </c>
      <c r="N131" s="6">
        <v>40012</v>
      </c>
    </row>
    <row r="132" spans="1:14" ht="14.55" customHeight="1" x14ac:dyDescent="0.25">
      <c r="A132" s="4" t="s">
        <v>58</v>
      </c>
      <c r="B132" s="4" t="s">
        <v>74</v>
      </c>
      <c r="C132" s="4" t="s">
        <v>104</v>
      </c>
      <c r="D132" s="4" t="s">
        <v>119</v>
      </c>
      <c r="E132" s="6">
        <v>35707</v>
      </c>
      <c r="F132" s="6">
        <v>5167</v>
      </c>
      <c r="G132" s="6">
        <v>49224</v>
      </c>
      <c r="H132" s="6">
        <v>12763</v>
      </c>
      <c r="I132" s="6">
        <v>62</v>
      </c>
      <c r="J132" s="6">
        <v>1440</v>
      </c>
      <c r="K132" s="6">
        <v>2442</v>
      </c>
      <c r="L132" s="6">
        <v>16</v>
      </c>
      <c r="M132" s="6">
        <v>3</v>
      </c>
      <c r="N132" s="6">
        <v>106824</v>
      </c>
    </row>
    <row r="133" spans="1:14" ht="14.55" customHeight="1" x14ac:dyDescent="0.25">
      <c r="A133" s="4" t="s">
        <v>58</v>
      </c>
      <c r="B133" s="4" t="s">
        <v>74</v>
      </c>
      <c r="C133" s="4" t="s">
        <v>104</v>
      </c>
      <c r="D133" s="4" t="s">
        <v>120</v>
      </c>
      <c r="E133" s="6">
        <v>4973571</v>
      </c>
      <c r="F133" s="6">
        <v>179032</v>
      </c>
      <c r="G133" s="6">
        <v>1705222</v>
      </c>
      <c r="H133" s="6">
        <v>569865</v>
      </c>
      <c r="I133" s="6">
        <v>28146</v>
      </c>
      <c r="J133" s="6">
        <v>437696</v>
      </c>
      <c r="K133" s="6">
        <v>966772</v>
      </c>
      <c r="L133" s="6">
        <v>32325</v>
      </c>
      <c r="M133" s="6">
        <v>2698</v>
      </c>
      <c r="N133" s="6">
        <v>8895327</v>
      </c>
    </row>
    <row r="134" spans="1:14" ht="14.55" customHeight="1" x14ac:dyDescent="0.25">
      <c r="A134" s="4" t="s">
        <v>58</v>
      </c>
      <c r="B134" s="4" t="s">
        <v>74</v>
      </c>
      <c r="C134" s="4" t="s">
        <v>104</v>
      </c>
      <c r="D134" s="4" t="s">
        <v>121</v>
      </c>
      <c r="E134" s="6">
        <v>40997</v>
      </c>
      <c r="F134" s="6">
        <v>934</v>
      </c>
      <c r="G134" s="6">
        <v>15020</v>
      </c>
      <c r="H134" s="6">
        <v>4721</v>
      </c>
      <c r="I134" s="6">
        <v>205</v>
      </c>
      <c r="J134" s="6">
        <v>3377</v>
      </c>
      <c r="K134" s="6">
        <v>7148</v>
      </c>
      <c r="L134" s="6">
        <v>258</v>
      </c>
      <c r="M134" s="6">
        <v>39</v>
      </c>
      <c r="N134" s="6">
        <v>72699</v>
      </c>
    </row>
    <row r="135" spans="1:14" ht="14.55" customHeight="1" x14ac:dyDescent="0.25">
      <c r="A135" s="4" t="s">
        <v>58</v>
      </c>
      <c r="B135" s="4" t="s">
        <v>74</v>
      </c>
      <c r="C135" s="4" t="s">
        <v>122</v>
      </c>
      <c r="D135" s="4" t="s">
        <v>104</v>
      </c>
      <c r="E135" s="6">
        <v>87502</v>
      </c>
      <c r="F135" s="6">
        <v>8272</v>
      </c>
      <c r="G135" s="6">
        <v>85962</v>
      </c>
      <c r="H135" s="6">
        <v>21414</v>
      </c>
      <c r="I135" s="6">
        <v>290</v>
      </c>
      <c r="J135" s="6">
        <v>5516</v>
      </c>
      <c r="K135" s="6">
        <v>10250</v>
      </c>
      <c r="L135" s="6">
        <v>285</v>
      </c>
      <c r="M135" s="6">
        <v>44</v>
      </c>
      <c r="N135" s="6">
        <v>219535</v>
      </c>
    </row>
    <row r="136" spans="1:14" ht="14.55" customHeight="1" x14ac:dyDescent="0.25">
      <c r="A136" s="4" t="s">
        <v>58</v>
      </c>
      <c r="B136" s="4" t="s">
        <v>74</v>
      </c>
      <c r="C136" s="4" t="s">
        <v>122</v>
      </c>
      <c r="D136" s="4" t="s">
        <v>118</v>
      </c>
      <c r="E136" s="6">
        <v>10798</v>
      </c>
      <c r="F136" s="6">
        <v>2171</v>
      </c>
      <c r="G136" s="6">
        <v>21718</v>
      </c>
      <c r="H136" s="6">
        <v>3930</v>
      </c>
      <c r="I136" s="6">
        <v>23</v>
      </c>
      <c r="J136" s="6">
        <v>699</v>
      </c>
      <c r="K136" s="6">
        <v>660</v>
      </c>
      <c r="L136" s="6">
        <v>11</v>
      </c>
      <c r="M136" s="6">
        <v>2</v>
      </c>
      <c r="N136" s="6">
        <v>40012</v>
      </c>
    </row>
    <row r="137" spans="1:14" ht="14.55" customHeight="1" x14ac:dyDescent="0.25">
      <c r="A137" s="4" t="s">
        <v>58</v>
      </c>
      <c r="B137" s="4" t="s">
        <v>74</v>
      </c>
      <c r="C137" s="4" t="s">
        <v>122</v>
      </c>
      <c r="D137" s="4" t="s">
        <v>119</v>
      </c>
      <c r="E137" s="6">
        <v>35707</v>
      </c>
      <c r="F137" s="6">
        <v>5167</v>
      </c>
      <c r="G137" s="6">
        <v>49224</v>
      </c>
      <c r="H137" s="6">
        <v>12763</v>
      </c>
      <c r="I137" s="6">
        <v>62</v>
      </c>
      <c r="J137" s="6">
        <v>1440</v>
      </c>
      <c r="K137" s="6">
        <v>2442</v>
      </c>
      <c r="L137" s="6">
        <v>16</v>
      </c>
      <c r="M137" s="6">
        <v>3</v>
      </c>
      <c r="N137" s="6">
        <v>106824</v>
      </c>
    </row>
    <row r="138" spans="1:14" ht="14.55" customHeight="1" x14ac:dyDescent="0.25">
      <c r="A138" s="4" t="s">
        <v>58</v>
      </c>
      <c r="B138" s="4" t="s">
        <v>74</v>
      </c>
      <c r="C138" s="4" t="s">
        <v>122</v>
      </c>
      <c r="D138" s="4" t="s">
        <v>121</v>
      </c>
      <c r="E138" s="6">
        <v>40997</v>
      </c>
      <c r="F138" s="6">
        <v>934</v>
      </c>
      <c r="G138" s="6">
        <v>15020</v>
      </c>
      <c r="H138" s="6">
        <v>4721</v>
      </c>
      <c r="I138" s="6">
        <v>205</v>
      </c>
      <c r="J138" s="6">
        <v>3377</v>
      </c>
      <c r="K138" s="6">
        <v>7148</v>
      </c>
      <c r="L138" s="6">
        <v>258</v>
      </c>
      <c r="M138" s="6">
        <v>39</v>
      </c>
      <c r="N138" s="6">
        <v>72699</v>
      </c>
    </row>
    <row r="139" spans="1:14" ht="14.55" customHeight="1" x14ac:dyDescent="0.25">
      <c r="A139" s="4" t="s">
        <v>58</v>
      </c>
      <c r="B139" s="4" t="s">
        <v>74</v>
      </c>
      <c r="C139" s="4" t="s">
        <v>124</v>
      </c>
      <c r="D139" s="4" t="s">
        <v>104</v>
      </c>
      <c r="E139" s="6">
        <v>4973571</v>
      </c>
      <c r="F139" s="6">
        <v>179032</v>
      </c>
      <c r="G139" s="6">
        <v>1705222</v>
      </c>
      <c r="H139" s="6">
        <v>569865</v>
      </c>
      <c r="I139" s="6">
        <v>28146</v>
      </c>
      <c r="J139" s="6">
        <v>437696</v>
      </c>
      <c r="K139" s="6">
        <v>966772</v>
      </c>
      <c r="L139" s="6">
        <v>32325</v>
      </c>
      <c r="M139" s="6">
        <v>2698</v>
      </c>
      <c r="N139" s="6">
        <v>8895327</v>
      </c>
    </row>
    <row r="140" spans="1:14" ht="14.55" customHeight="1" x14ac:dyDescent="0.25">
      <c r="A140" s="4" t="s">
        <v>58</v>
      </c>
      <c r="B140" s="4" t="s">
        <v>74</v>
      </c>
      <c r="C140" s="4" t="s">
        <v>124</v>
      </c>
      <c r="D140" s="4" t="s">
        <v>120</v>
      </c>
      <c r="E140" s="6">
        <v>4973571</v>
      </c>
      <c r="F140" s="6">
        <v>179032</v>
      </c>
      <c r="G140" s="6">
        <v>1705222</v>
      </c>
      <c r="H140" s="6">
        <v>569865</v>
      </c>
      <c r="I140" s="6">
        <v>28146</v>
      </c>
      <c r="J140" s="6">
        <v>437696</v>
      </c>
      <c r="K140" s="6">
        <v>966772</v>
      </c>
      <c r="L140" s="6">
        <v>32325</v>
      </c>
      <c r="M140" s="6">
        <v>2698</v>
      </c>
      <c r="N140" s="6">
        <v>8895327</v>
      </c>
    </row>
    <row r="141" spans="1:14" x14ac:dyDescent="0.25">
      <c r="A141" s="4"/>
      <c r="B141" s="4"/>
      <c r="C141" s="4"/>
      <c r="D141" s="4"/>
      <c r="E141" s="6"/>
      <c r="F141" s="6"/>
      <c r="G141" s="6"/>
      <c r="H141" s="6"/>
      <c r="I141" s="6"/>
      <c r="J141" s="6"/>
      <c r="K141" s="6"/>
      <c r="L141" s="6"/>
      <c r="M141" s="6"/>
      <c r="N141" s="6"/>
    </row>
    <row r="142" spans="1:14" x14ac:dyDescent="0.25">
      <c r="A142" s="4"/>
      <c r="B142" s="4"/>
      <c r="C142" s="4"/>
      <c r="D142" s="4"/>
      <c r="E142" s="6"/>
      <c r="F142" s="6"/>
      <c r="G142" s="6"/>
      <c r="H142" s="6"/>
      <c r="I142" s="6"/>
      <c r="J142" s="6"/>
      <c r="K142" s="6"/>
      <c r="L142" s="6"/>
      <c r="M142" s="6"/>
      <c r="N142" s="6"/>
    </row>
    <row r="143" spans="1:14" x14ac:dyDescent="0.25">
      <c r="A143" s="4"/>
      <c r="B143" s="4"/>
      <c r="C143" s="4"/>
      <c r="D143" s="4"/>
      <c r="E143" s="6"/>
      <c r="F143" s="6"/>
      <c r="G143" s="6"/>
      <c r="H143" s="6"/>
      <c r="I143" s="6"/>
      <c r="J143" s="6"/>
      <c r="K143" s="6"/>
      <c r="L143" s="6"/>
      <c r="M143" s="6"/>
      <c r="N143" s="6"/>
    </row>
    <row r="144" spans="1:14" x14ac:dyDescent="0.25">
      <c r="A144" s="4"/>
      <c r="B144" s="4"/>
      <c r="C144" s="4"/>
      <c r="D144" s="4"/>
      <c r="E144" s="6"/>
      <c r="F144" s="6"/>
      <c r="G144" s="6"/>
      <c r="H144" s="6"/>
      <c r="I144" s="6"/>
      <c r="J144" s="6"/>
      <c r="K144" s="6"/>
      <c r="L144" s="6"/>
      <c r="M144" s="6"/>
      <c r="N144" s="6"/>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6"/>
  <sheetViews>
    <sheetView showGridLines="0" workbookViewId="0"/>
  </sheetViews>
  <sheetFormatPr defaultColWidth="11.5546875" defaultRowHeight="13.2" x14ac:dyDescent="0.25"/>
  <cols>
    <col min="1" max="1" width="20.6640625" customWidth="1"/>
    <col min="2" max="2" width="17.6640625" customWidth="1"/>
    <col min="3" max="9" width="14.6640625" customWidth="1"/>
    <col min="10" max="10" width="37.6640625" customWidth="1"/>
    <col min="11" max="11" width="14.6640625" customWidth="1"/>
  </cols>
  <sheetData>
    <row r="1" spans="1:11" ht="14.55" customHeight="1" x14ac:dyDescent="0.25">
      <c r="A1" s="1" t="s">
        <v>125</v>
      </c>
    </row>
    <row r="2" spans="1:11" ht="28.95" customHeight="1" x14ac:dyDescent="0.25">
      <c r="A2" s="1" t="s">
        <v>42</v>
      </c>
    </row>
    <row r="3" spans="1:11" ht="14.55" customHeight="1" x14ac:dyDescent="0.25">
      <c r="A3" t="s">
        <v>43</v>
      </c>
    </row>
    <row r="4" spans="1:11" ht="14.55" customHeight="1" x14ac:dyDescent="0.25">
      <c r="A4" t="s">
        <v>90</v>
      </c>
    </row>
    <row r="5" spans="1:11" ht="28.95" customHeight="1" x14ac:dyDescent="0.25">
      <c r="A5" s="3" t="s">
        <v>3</v>
      </c>
      <c r="B5" s="5" t="s">
        <v>46</v>
      </c>
      <c r="C5" s="5" t="s">
        <v>47</v>
      </c>
      <c r="D5" s="5" t="s">
        <v>48</v>
      </c>
      <c r="E5" s="5" t="s">
        <v>49</v>
      </c>
      <c r="F5" s="5" t="s">
        <v>50</v>
      </c>
      <c r="G5" s="5" t="s">
        <v>51</v>
      </c>
      <c r="H5" s="5" t="s">
        <v>52</v>
      </c>
      <c r="I5" s="5" t="s">
        <v>53</v>
      </c>
      <c r="J5" s="5" t="s">
        <v>54</v>
      </c>
      <c r="K5" s="5" t="s">
        <v>55</v>
      </c>
    </row>
    <row r="6" spans="1:11" ht="14.55" customHeight="1" x14ac:dyDescent="0.25">
      <c r="A6" s="4" t="s">
        <v>56</v>
      </c>
      <c r="B6" s="6">
        <v>21315989</v>
      </c>
      <c r="C6" s="6">
        <v>5439</v>
      </c>
      <c r="D6" s="6">
        <v>19677291</v>
      </c>
      <c r="E6" s="6">
        <v>11190965</v>
      </c>
      <c r="F6" s="6">
        <v>779002</v>
      </c>
      <c r="G6" s="6">
        <v>15582768</v>
      </c>
      <c r="H6" s="6">
        <v>4350448.8</v>
      </c>
      <c r="I6" s="6">
        <v>71794</v>
      </c>
      <c r="J6" s="6">
        <v>114780</v>
      </c>
      <c r="K6" s="6">
        <v>73088476.799999997</v>
      </c>
    </row>
    <row r="7" spans="1:11" ht="14.55" customHeight="1" x14ac:dyDescent="0.25">
      <c r="A7" s="4" t="s">
        <v>57</v>
      </c>
      <c r="B7" s="6">
        <v>19918938</v>
      </c>
      <c r="C7" s="6">
        <v>105696</v>
      </c>
      <c r="D7" s="6">
        <v>19794012</v>
      </c>
      <c r="E7" s="6">
        <v>10767580</v>
      </c>
      <c r="F7" s="6">
        <v>781347</v>
      </c>
      <c r="G7" s="6">
        <v>16568232</v>
      </c>
      <c r="H7" s="6">
        <v>4374931.2</v>
      </c>
      <c r="I7" s="6">
        <v>78635.399999999994</v>
      </c>
      <c r="J7" s="6">
        <v>112320</v>
      </c>
      <c r="K7" s="6">
        <v>72501691.599999994</v>
      </c>
    </row>
    <row r="8" spans="1:11" ht="14.55" customHeight="1" x14ac:dyDescent="0.25">
      <c r="A8" s="4" t="s">
        <v>58</v>
      </c>
      <c r="B8" s="6">
        <v>18062165.399999999</v>
      </c>
      <c r="C8" s="6">
        <v>18232903.600000001</v>
      </c>
      <c r="D8" s="6">
        <v>6630609</v>
      </c>
      <c r="E8" s="6">
        <v>3458035</v>
      </c>
      <c r="F8" s="6">
        <v>235011</v>
      </c>
      <c r="G8" s="6">
        <v>18808908</v>
      </c>
      <c r="H8" s="6">
        <v>4500477.5999999996</v>
      </c>
      <c r="I8" s="6">
        <v>84296.6</v>
      </c>
      <c r="J8" s="6">
        <v>118224</v>
      </c>
      <c r="K8" s="6">
        <v>70130630.200000003</v>
      </c>
    </row>
    <row r="9" spans="1:11" ht="14.55" customHeight="1" x14ac:dyDescent="0.25">
      <c r="A9" s="4" t="s">
        <v>59</v>
      </c>
      <c r="B9" s="6">
        <v>13774058</v>
      </c>
      <c r="C9" s="6">
        <v>22530519</v>
      </c>
      <c r="D9" s="6"/>
      <c r="E9" s="6"/>
      <c r="F9" s="6"/>
      <c r="G9" s="6">
        <v>16701132</v>
      </c>
      <c r="H9" s="6">
        <v>4539282</v>
      </c>
      <c r="I9" s="6">
        <v>85873</v>
      </c>
      <c r="J9" s="6">
        <v>92772</v>
      </c>
      <c r="K9" s="6">
        <v>57723636</v>
      </c>
    </row>
    <row r="10" spans="1:11" ht="14.55" customHeight="1" x14ac:dyDescent="0.25">
      <c r="A10" s="4" t="s">
        <v>60</v>
      </c>
      <c r="B10" s="6">
        <v>4887863</v>
      </c>
      <c r="C10" s="6">
        <v>9093045</v>
      </c>
      <c r="D10" s="6"/>
      <c r="E10" s="6"/>
      <c r="F10" s="6"/>
      <c r="G10" s="6">
        <v>5968548</v>
      </c>
      <c r="H10" s="6">
        <v>4294555.2</v>
      </c>
      <c r="I10" s="6">
        <v>63290.8</v>
      </c>
      <c r="J10" s="6">
        <v>44160</v>
      </c>
      <c r="K10" s="6">
        <v>24351462</v>
      </c>
    </row>
    <row r="11" spans="1:11" ht="14.55" customHeight="1" x14ac:dyDescent="0.25">
      <c r="A11" s="4" t="s">
        <v>61</v>
      </c>
      <c r="B11" s="6">
        <v>22997339.199999999</v>
      </c>
      <c r="C11" s="6">
        <v>30139867.800000001</v>
      </c>
      <c r="D11" s="6"/>
      <c r="E11" s="6"/>
      <c r="F11" s="6"/>
      <c r="G11" s="6">
        <v>21952992</v>
      </c>
      <c r="H11" s="6">
        <v>4361703.4000000004</v>
      </c>
      <c r="I11" s="6">
        <v>123791.8</v>
      </c>
      <c r="J11" s="6">
        <v>149412</v>
      </c>
      <c r="K11" s="6">
        <v>79725106.200000003</v>
      </c>
    </row>
    <row r="12" spans="1:11" x14ac:dyDescent="0.25">
      <c r="A12" s="4"/>
      <c r="B12" s="6"/>
      <c r="C12" s="6"/>
      <c r="D12" s="6"/>
      <c r="E12" s="6"/>
      <c r="F12" s="6"/>
      <c r="G12" s="6"/>
      <c r="H12" s="6"/>
      <c r="I12" s="6"/>
      <c r="J12" s="6"/>
      <c r="K12" s="6"/>
    </row>
    <row r="13" spans="1:11" x14ac:dyDescent="0.25">
      <c r="A13" s="4"/>
      <c r="B13" s="6"/>
      <c r="C13" s="6"/>
      <c r="D13" s="6"/>
      <c r="E13" s="6"/>
      <c r="F13" s="6"/>
      <c r="G13" s="6"/>
      <c r="H13" s="6"/>
      <c r="I13" s="6"/>
      <c r="J13" s="6"/>
      <c r="K13" s="6"/>
    </row>
    <row r="14" spans="1:11" x14ac:dyDescent="0.25">
      <c r="A14" s="4"/>
      <c r="B14" s="6"/>
      <c r="C14" s="6"/>
      <c r="D14" s="6"/>
      <c r="E14" s="6"/>
      <c r="F14" s="6"/>
      <c r="G14" s="6"/>
      <c r="H14" s="6"/>
      <c r="I14" s="6"/>
      <c r="J14" s="6"/>
      <c r="K14" s="6"/>
    </row>
    <row r="15" spans="1:11" x14ac:dyDescent="0.25">
      <c r="A15" s="4"/>
      <c r="B15" s="6"/>
      <c r="C15" s="6"/>
      <c r="D15" s="6"/>
      <c r="E15" s="6"/>
      <c r="F15" s="6"/>
      <c r="G15" s="6"/>
      <c r="H15" s="6"/>
      <c r="I15" s="6"/>
      <c r="J15" s="6"/>
      <c r="K15" s="6"/>
    </row>
    <row r="16" spans="1:11" x14ac:dyDescent="0.25">
      <c r="A16" s="4"/>
      <c r="B16" s="6"/>
      <c r="C16" s="6"/>
      <c r="D16" s="6"/>
      <c r="E16" s="6"/>
      <c r="F16" s="6"/>
      <c r="G16" s="6"/>
      <c r="H16" s="6"/>
      <c r="I16" s="6"/>
      <c r="J16" s="6"/>
      <c r="K16" s="6"/>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showGridLines="0" workbookViewId="0"/>
  </sheetViews>
  <sheetFormatPr defaultColWidth="11.5546875" defaultRowHeight="13.2" x14ac:dyDescent="0.25"/>
  <cols>
    <col min="1" max="1" width="20.6640625" customWidth="1"/>
    <col min="2" max="2" width="17.6640625" customWidth="1"/>
    <col min="3" max="10" width="14.6640625" customWidth="1"/>
    <col min="11" max="11" width="37.6640625" customWidth="1"/>
    <col min="12" max="12" width="14.6640625" customWidth="1"/>
  </cols>
  <sheetData>
    <row r="1" spans="1:12" ht="14.55" customHeight="1" x14ac:dyDescent="0.25">
      <c r="A1" s="1" t="s">
        <v>126</v>
      </c>
    </row>
    <row r="2" spans="1:12" ht="28.95" customHeight="1" x14ac:dyDescent="0.25">
      <c r="A2" s="1" t="s">
        <v>42</v>
      </c>
    </row>
    <row r="3" spans="1:12" ht="14.55" customHeight="1" x14ac:dyDescent="0.25">
      <c r="A3" t="s">
        <v>43</v>
      </c>
    </row>
    <row r="4" spans="1:12" ht="14.55" customHeight="1" x14ac:dyDescent="0.25">
      <c r="A4" t="s">
        <v>90</v>
      </c>
    </row>
    <row r="5" spans="1:12" ht="28.95" customHeight="1" x14ac:dyDescent="0.25">
      <c r="A5" s="3" t="s">
        <v>3</v>
      </c>
      <c r="B5" s="3" t="s">
        <v>5</v>
      </c>
      <c r="C5" s="5" t="s">
        <v>46</v>
      </c>
      <c r="D5" s="5" t="s">
        <v>47</v>
      </c>
      <c r="E5" s="5" t="s">
        <v>48</v>
      </c>
      <c r="F5" s="5" t="s">
        <v>49</v>
      </c>
      <c r="G5" s="5" t="s">
        <v>50</v>
      </c>
      <c r="H5" s="5" t="s">
        <v>51</v>
      </c>
      <c r="I5" s="5" t="s">
        <v>52</v>
      </c>
      <c r="J5" s="5" t="s">
        <v>53</v>
      </c>
      <c r="K5" s="5" t="s">
        <v>54</v>
      </c>
      <c r="L5" s="5" t="s">
        <v>55</v>
      </c>
    </row>
    <row r="6" spans="1:12" ht="14.55" customHeight="1" x14ac:dyDescent="0.25">
      <c r="A6" s="4" t="s">
        <v>56</v>
      </c>
      <c r="B6" s="4" t="s">
        <v>63</v>
      </c>
      <c r="C6" s="6">
        <v>5210018</v>
      </c>
      <c r="D6" s="6">
        <v>2247</v>
      </c>
      <c r="E6" s="6">
        <v>4888431</v>
      </c>
      <c r="F6" s="6">
        <v>2726720</v>
      </c>
      <c r="G6" s="6">
        <v>188272</v>
      </c>
      <c r="H6" s="6">
        <v>3877356</v>
      </c>
      <c r="I6" s="6">
        <v>1078152</v>
      </c>
      <c r="J6" s="6">
        <v>18613.2</v>
      </c>
      <c r="K6" s="6">
        <v>26124</v>
      </c>
      <c r="L6" s="6">
        <v>18015933.199999999</v>
      </c>
    </row>
    <row r="7" spans="1:12" ht="14.55" customHeight="1" x14ac:dyDescent="0.25">
      <c r="A7" s="4" t="s">
        <v>56</v>
      </c>
      <c r="B7" s="4" t="s">
        <v>64</v>
      </c>
      <c r="C7" s="6">
        <v>5427433</v>
      </c>
      <c r="D7" s="6">
        <v>1455</v>
      </c>
      <c r="E7" s="6">
        <v>4897851</v>
      </c>
      <c r="F7" s="6">
        <v>2743595</v>
      </c>
      <c r="G7" s="6">
        <v>194187</v>
      </c>
      <c r="H7" s="6">
        <v>3899268</v>
      </c>
      <c r="I7" s="6">
        <v>1088737.2</v>
      </c>
      <c r="J7" s="6">
        <v>18158.599999999999</v>
      </c>
      <c r="K7" s="6">
        <v>29592</v>
      </c>
      <c r="L7" s="6">
        <v>18300276.800000001</v>
      </c>
    </row>
    <row r="8" spans="1:12" ht="14.55" customHeight="1" x14ac:dyDescent="0.25">
      <c r="A8" s="4" t="s">
        <v>56</v>
      </c>
      <c r="B8" s="4" t="s">
        <v>65</v>
      </c>
      <c r="C8" s="6">
        <v>5244237</v>
      </c>
      <c r="D8" s="6">
        <v>792</v>
      </c>
      <c r="E8" s="6">
        <v>4919223</v>
      </c>
      <c r="F8" s="6">
        <v>2800250</v>
      </c>
      <c r="G8" s="6">
        <v>198996</v>
      </c>
      <c r="H8" s="6">
        <v>3992460</v>
      </c>
      <c r="I8" s="6">
        <v>1116640.8</v>
      </c>
      <c r="J8" s="6">
        <v>16940.599999999999</v>
      </c>
      <c r="K8" s="6">
        <v>31152</v>
      </c>
      <c r="L8" s="6">
        <v>18320691.399999999</v>
      </c>
    </row>
    <row r="9" spans="1:12" ht="14.55" customHeight="1" x14ac:dyDescent="0.25">
      <c r="A9" s="4" t="s">
        <v>56</v>
      </c>
      <c r="B9" s="4" t="s">
        <v>66</v>
      </c>
      <c r="C9" s="6">
        <v>5434301</v>
      </c>
      <c r="D9" s="6">
        <v>945</v>
      </c>
      <c r="E9" s="6">
        <v>4971786</v>
      </c>
      <c r="F9" s="6">
        <v>2920400</v>
      </c>
      <c r="G9" s="6">
        <v>197547</v>
      </c>
      <c r="H9" s="6">
        <v>3813684</v>
      </c>
      <c r="I9" s="6">
        <v>1066918.8</v>
      </c>
      <c r="J9" s="6">
        <v>18081.599999999999</v>
      </c>
      <c r="K9" s="6">
        <v>27912</v>
      </c>
      <c r="L9" s="6">
        <v>18451575.399999999</v>
      </c>
    </row>
    <row r="10" spans="1:12" ht="14.55" customHeight="1" x14ac:dyDescent="0.25">
      <c r="A10" s="4" t="s">
        <v>57</v>
      </c>
      <c r="B10" s="4" t="s">
        <v>67</v>
      </c>
      <c r="C10" s="6">
        <v>4675961</v>
      </c>
      <c r="D10" s="6">
        <v>65898</v>
      </c>
      <c r="E10" s="6">
        <v>4734759</v>
      </c>
      <c r="F10" s="6">
        <v>2464190</v>
      </c>
      <c r="G10" s="6">
        <v>177912</v>
      </c>
      <c r="H10" s="6">
        <v>3902244</v>
      </c>
      <c r="I10" s="6">
        <v>1083067.2</v>
      </c>
      <c r="J10" s="6">
        <v>19864.599999999999</v>
      </c>
      <c r="K10" s="6">
        <v>25320</v>
      </c>
      <c r="L10" s="6">
        <v>17149215.800000001</v>
      </c>
    </row>
    <row r="11" spans="1:12" ht="14.55" customHeight="1" x14ac:dyDescent="0.25">
      <c r="A11" s="4" t="s">
        <v>57</v>
      </c>
      <c r="B11" s="4" t="s">
        <v>68</v>
      </c>
      <c r="C11" s="6">
        <v>4979089</v>
      </c>
      <c r="D11" s="6">
        <v>22758</v>
      </c>
      <c r="E11" s="6">
        <v>4845618</v>
      </c>
      <c r="F11" s="6">
        <v>2525035</v>
      </c>
      <c r="G11" s="6">
        <v>184702</v>
      </c>
      <c r="H11" s="6">
        <v>3980436</v>
      </c>
      <c r="I11" s="6">
        <v>1075873.2</v>
      </c>
      <c r="J11" s="6">
        <v>19296.2</v>
      </c>
      <c r="K11" s="6">
        <v>27780</v>
      </c>
      <c r="L11" s="6">
        <v>17660587.399999999</v>
      </c>
    </row>
    <row r="12" spans="1:12" ht="14.55" customHeight="1" x14ac:dyDescent="0.25">
      <c r="A12" s="4" t="s">
        <v>57</v>
      </c>
      <c r="B12" s="4" t="s">
        <v>69</v>
      </c>
      <c r="C12" s="6">
        <v>4884396</v>
      </c>
      <c r="D12" s="6">
        <v>8835</v>
      </c>
      <c r="E12" s="6">
        <v>4915449</v>
      </c>
      <c r="F12" s="6">
        <v>2700895</v>
      </c>
      <c r="G12" s="6">
        <v>200179</v>
      </c>
      <c r="H12" s="6">
        <v>4186524</v>
      </c>
      <c r="I12" s="6">
        <v>1103108.3999999999</v>
      </c>
      <c r="J12" s="6">
        <v>19009.599999999999</v>
      </c>
      <c r="K12" s="6">
        <v>29640</v>
      </c>
      <c r="L12" s="6">
        <v>18048036</v>
      </c>
    </row>
    <row r="13" spans="1:12" ht="14.55" customHeight="1" x14ac:dyDescent="0.25">
      <c r="A13" s="4" t="s">
        <v>57</v>
      </c>
      <c r="B13" s="4" t="s">
        <v>70</v>
      </c>
      <c r="C13" s="6">
        <v>5379492</v>
      </c>
      <c r="D13" s="6">
        <v>8205</v>
      </c>
      <c r="E13" s="6">
        <v>5298186</v>
      </c>
      <c r="F13" s="6">
        <v>3077460</v>
      </c>
      <c r="G13" s="6">
        <v>218554</v>
      </c>
      <c r="H13" s="6">
        <v>4499028</v>
      </c>
      <c r="I13" s="6">
        <v>1112882.3999999999</v>
      </c>
      <c r="J13" s="6">
        <v>20465</v>
      </c>
      <c r="K13" s="6">
        <v>29580</v>
      </c>
      <c r="L13" s="6">
        <v>19643852.399999999</v>
      </c>
    </row>
    <row r="14" spans="1:12" ht="14.55" customHeight="1" x14ac:dyDescent="0.25">
      <c r="A14" s="4" t="s">
        <v>58</v>
      </c>
      <c r="B14" s="4" t="s">
        <v>71</v>
      </c>
      <c r="C14" s="6">
        <v>4126547.6</v>
      </c>
      <c r="D14" s="6">
        <v>6260667</v>
      </c>
      <c r="E14" s="6"/>
      <c r="F14" s="6"/>
      <c r="G14" s="6"/>
      <c r="H14" s="6">
        <v>4464180</v>
      </c>
      <c r="I14" s="6">
        <v>1111065.6000000001</v>
      </c>
      <c r="J14" s="6">
        <v>21436.400000000001</v>
      </c>
      <c r="K14" s="6">
        <v>26580</v>
      </c>
      <c r="L14" s="6">
        <v>16010476.6</v>
      </c>
    </row>
    <row r="15" spans="1:12" ht="14.55" customHeight="1" x14ac:dyDescent="0.25">
      <c r="A15" s="4" t="s">
        <v>58</v>
      </c>
      <c r="B15" s="4" t="s">
        <v>72</v>
      </c>
      <c r="C15" s="6">
        <v>4390680</v>
      </c>
      <c r="D15" s="6">
        <v>6307189.5999999996</v>
      </c>
      <c r="E15" s="6"/>
      <c r="F15" s="6"/>
      <c r="G15" s="6"/>
      <c r="H15" s="6">
        <v>4350456</v>
      </c>
      <c r="I15" s="6">
        <v>1090068</v>
      </c>
      <c r="J15" s="6">
        <v>20482.8</v>
      </c>
      <c r="K15" s="6">
        <v>28836</v>
      </c>
      <c r="L15" s="6">
        <v>16187712.4</v>
      </c>
    </row>
    <row r="16" spans="1:12" ht="14.55" customHeight="1" x14ac:dyDescent="0.25">
      <c r="A16" s="4" t="s">
        <v>58</v>
      </c>
      <c r="B16" s="4" t="s">
        <v>73</v>
      </c>
      <c r="C16" s="6">
        <v>4494098.8</v>
      </c>
      <c r="D16" s="6">
        <v>5106111</v>
      </c>
      <c r="E16" s="6">
        <v>1268667</v>
      </c>
      <c r="F16" s="6">
        <v>506005</v>
      </c>
      <c r="G16" s="6">
        <v>36484</v>
      </c>
      <c r="H16" s="6">
        <v>4684416</v>
      </c>
      <c r="I16" s="6">
        <v>1132050</v>
      </c>
      <c r="J16" s="6">
        <v>19803.2</v>
      </c>
      <c r="K16" s="6">
        <v>30084</v>
      </c>
      <c r="L16" s="6">
        <v>17277719</v>
      </c>
    </row>
    <row r="17" spans="1:12" ht="14.55" customHeight="1" x14ac:dyDescent="0.25">
      <c r="A17" s="4" t="s">
        <v>58</v>
      </c>
      <c r="B17" s="4" t="s">
        <v>74</v>
      </c>
      <c r="C17" s="6">
        <v>5050839</v>
      </c>
      <c r="D17" s="6">
        <v>558936</v>
      </c>
      <c r="E17" s="6">
        <v>5361942</v>
      </c>
      <c r="F17" s="6">
        <v>2952030</v>
      </c>
      <c r="G17" s="6">
        <v>198527</v>
      </c>
      <c r="H17" s="6">
        <v>5309856</v>
      </c>
      <c r="I17" s="6">
        <v>1167294</v>
      </c>
      <c r="J17" s="6">
        <v>22574.2</v>
      </c>
      <c r="K17" s="6">
        <v>32724</v>
      </c>
      <c r="L17" s="6">
        <v>20654722.199999999</v>
      </c>
    </row>
    <row r="18" spans="1:12" ht="14.55" customHeight="1" x14ac:dyDescent="0.25">
      <c r="A18" s="4" t="s">
        <v>59</v>
      </c>
      <c r="B18" s="4" t="s">
        <v>75</v>
      </c>
      <c r="C18" s="6">
        <v>3228003</v>
      </c>
      <c r="D18" s="6">
        <v>5485404</v>
      </c>
      <c r="E18" s="6"/>
      <c r="F18" s="6"/>
      <c r="G18" s="6"/>
      <c r="H18" s="6">
        <v>4214292</v>
      </c>
      <c r="I18" s="6">
        <v>1129046.3999999999</v>
      </c>
      <c r="J18" s="6">
        <v>22250.799999999999</v>
      </c>
      <c r="K18" s="6">
        <v>19572</v>
      </c>
      <c r="L18" s="6">
        <v>14098568.199999999</v>
      </c>
    </row>
    <row r="19" spans="1:12" ht="14.55" customHeight="1" x14ac:dyDescent="0.25">
      <c r="A19" s="4" t="s">
        <v>59</v>
      </c>
      <c r="B19" s="4" t="s">
        <v>76</v>
      </c>
      <c r="C19" s="6">
        <v>3072871</v>
      </c>
      <c r="D19" s="6">
        <v>4831191</v>
      </c>
      <c r="E19" s="6"/>
      <c r="F19" s="6"/>
      <c r="G19" s="6"/>
      <c r="H19" s="6">
        <v>3642696</v>
      </c>
      <c r="I19" s="6">
        <v>1068351.6000000001</v>
      </c>
      <c r="J19" s="6">
        <v>20128</v>
      </c>
      <c r="K19" s="6">
        <v>19284</v>
      </c>
      <c r="L19" s="6">
        <v>12654521.6</v>
      </c>
    </row>
    <row r="20" spans="1:12" ht="14.55" customHeight="1" x14ac:dyDescent="0.25">
      <c r="A20" s="4" t="s">
        <v>59</v>
      </c>
      <c r="B20" s="4" t="s">
        <v>77</v>
      </c>
      <c r="C20" s="6">
        <v>3407364</v>
      </c>
      <c r="D20" s="6">
        <v>5469591</v>
      </c>
      <c r="E20" s="6"/>
      <c r="F20" s="6"/>
      <c r="G20" s="6"/>
      <c r="H20" s="6">
        <v>4062348</v>
      </c>
      <c r="I20" s="6">
        <v>1143879.6000000001</v>
      </c>
      <c r="J20" s="6">
        <v>20335.8</v>
      </c>
      <c r="K20" s="6">
        <v>25968</v>
      </c>
      <c r="L20" s="6">
        <v>14129486.4</v>
      </c>
    </row>
    <row r="21" spans="1:12" ht="14.55" customHeight="1" x14ac:dyDescent="0.25">
      <c r="A21" s="4" t="s">
        <v>59</v>
      </c>
      <c r="B21" s="4" t="s">
        <v>78</v>
      </c>
      <c r="C21" s="6">
        <v>4065820</v>
      </c>
      <c r="D21" s="6">
        <v>6744333</v>
      </c>
      <c r="E21" s="6"/>
      <c r="F21" s="6"/>
      <c r="G21" s="6"/>
      <c r="H21" s="6">
        <v>4781796</v>
      </c>
      <c r="I21" s="6">
        <v>1198004.3999999999</v>
      </c>
      <c r="J21" s="6">
        <v>23158.400000000001</v>
      </c>
      <c r="K21" s="6">
        <v>27948</v>
      </c>
      <c r="L21" s="6">
        <v>16841059.800000001</v>
      </c>
    </row>
    <row r="22" spans="1:12" ht="14.55" customHeight="1" x14ac:dyDescent="0.25">
      <c r="A22" s="4" t="s">
        <v>60</v>
      </c>
      <c r="B22" s="4" t="s">
        <v>79</v>
      </c>
      <c r="C22" s="6">
        <v>61172</v>
      </c>
      <c r="D22" s="6">
        <v>141222</v>
      </c>
      <c r="E22" s="6"/>
      <c r="F22" s="6"/>
      <c r="G22" s="6"/>
      <c r="H22" s="6">
        <v>88212</v>
      </c>
      <c r="I22" s="6">
        <v>344739.6</v>
      </c>
      <c r="J22" s="6">
        <v>3700.4</v>
      </c>
      <c r="K22" s="6">
        <v>1020</v>
      </c>
      <c r="L22" s="6">
        <v>640066</v>
      </c>
    </row>
    <row r="23" spans="1:12" ht="14.55" customHeight="1" x14ac:dyDescent="0.25">
      <c r="A23" s="4" t="s">
        <v>60</v>
      </c>
      <c r="B23" s="4" t="s">
        <v>80</v>
      </c>
      <c r="C23" s="6">
        <v>967751</v>
      </c>
      <c r="D23" s="6">
        <v>1651731</v>
      </c>
      <c r="E23" s="6"/>
      <c r="F23" s="6"/>
      <c r="G23" s="6"/>
      <c r="H23" s="6">
        <v>1119948</v>
      </c>
      <c r="I23" s="6">
        <v>1416651.6</v>
      </c>
      <c r="J23" s="6">
        <v>20324</v>
      </c>
      <c r="K23" s="6">
        <v>12540</v>
      </c>
      <c r="L23" s="6">
        <v>5188945.5999999996</v>
      </c>
    </row>
    <row r="24" spans="1:12" ht="14.55" customHeight="1" x14ac:dyDescent="0.25">
      <c r="A24" s="4" t="s">
        <v>60</v>
      </c>
      <c r="B24" s="4" t="s">
        <v>81</v>
      </c>
      <c r="C24" s="6">
        <v>1273249</v>
      </c>
      <c r="D24" s="6">
        <v>2653236</v>
      </c>
      <c r="E24" s="6"/>
      <c r="F24" s="6"/>
      <c r="G24" s="6"/>
      <c r="H24" s="6">
        <v>1731588</v>
      </c>
      <c r="I24" s="6">
        <v>1400882.4</v>
      </c>
      <c r="J24" s="6">
        <v>18879</v>
      </c>
      <c r="K24" s="6">
        <v>14688</v>
      </c>
      <c r="L24" s="6">
        <v>7092522.4000000004</v>
      </c>
    </row>
    <row r="25" spans="1:12" ht="14.55" customHeight="1" x14ac:dyDescent="0.25">
      <c r="A25" s="4" t="s">
        <v>60</v>
      </c>
      <c r="B25" s="4" t="s">
        <v>82</v>
      </c>
      <c r="C25" s="6">
        <v>2585691</v>
      </c>
      <c r="D25" s="6">
        <v>4646856</v>
      </c>
      <c r="E25" s="6"/>
      <c r="F25" s="6"/>
      <c r="G25" s="6"/>
      <c r="H25" s="6">
        <v>3028800</v>
      </c>
      <c r="I25" s="6">
        <v>1132281.6000000001</v>
      </c>
      <c r="J25" s="6">
        <v>20387.400000000001</v>
      </c>
      <c r="K25" s="6">
        <v>15912</v>
      </c>
      <c r="L25" s="6">
        <v>11429928</v>
      </c>
    </row>
    <row r="26" spans="1:12" ht="14.55" customHeight="1" x14ac:dyDescent="0.25">
      <c r="A26" s="4" t="s">
        <v>61</v>
      </c>
      <c r="B26" s="4" t="s">
        <v>83</v>
      </c>
      <c r="C26" s="6">
        <v>5763457.4000000004</v>
      </c>
      <c r="D26" s="6">
        <v>7390974.5999999996</v>
      </c>
      <c r="E26" s="6"/>
      <c r="F26" s="6"/>
      <c r="G26" s="6"/>
      <c r="H26" s="6">
        <v>5151636</v>
      </c>
      <c r="I26" s="6">
        <v>1084399</v>
      </c>
      <c r="J26" s="6">
        <v>32126.2</v>
      </c>
      <c r="K26" s="6">
        <v>33984</v>
      </c>
      <c r="L26" s="6">
        <v>19456577.199999999</v>
      </c>
    </row>
    <row r="27" spans="1:12" ht="14.55" customHeight="1" x14ac:dyDescent="0.25">
      <c r="A27" s="4" t="s">
        <v>61</v>
      </c>
      <c r="B27" s="4" t="s">
        <v>84</v>
      </c>
      <c r="C27" s="6">
        <v>5979323</v>
      </c>
      <c r="D27" s="6">
        <v>7555236</v>
      </c>
      <c r="E27" s="6"/>
      <c r="F27" s="6"/>
      <c r="G27" s="6"/>
      <c r="H27" s="6">
        <v>5418804</v>
      </c>
      <c r="I27" s="6">
        <v>1098634.8</v>
      </c>
      <c r="J27" s="6">
        <v>31359.8</v>
      </c>
      <c r="K27" s="6">
        <v>38472</v>
      </c>
      <c r="L27" s="6">
        <v>20121829.600000001</v>
      </c>
    </row>
    <row r="28" spans="1:12" ht="14.55" customHeight="1" x14ac:dyDescent="0.25">
      <c r="A28" s="4" t="s">
        <v>61</v>
      </c>
      <c r="B28" s="4" t="s">
        <v>85</v>
      </c>
      <c r="C28" s="6">
        <v>5741393.7999999998</v>
      </c>
      <c r="D28" s="6">
        <v>7647517.2000000002</v>
      </c>
      <c r="E28" s="6"/>
      <c r="F28" s="6"/>
      <c r="G28" s="6"/>
      <c r="H28" s="6">
        <v>5737476</v>
      </c>
      <c r="I28" s="6">
        <v>1128932.3999999999</v>
      </c>
      <c r="J28" s="6">
        <v>30157.8</v>
      </c>
      <c r="K28" s="6">
        <v>40752</v>
      </c>
      <c r="L28" s="6">
        <v>20326229.199999999</v>
      </c>
    </row>
    <row r="29" spans="1:12" ht="14.55" customHeight="1" x14ac:dyDescent="0.25">
      <c r="A29" s="4" t="s">
        <v>61</v>
      </c>
      <c r="B29" s="4" t="s">
        <v>86</v>
      </c>
      <c r="C29" s="6">
        <v>5513165</v>
      </c>
      <c r="D29" s="6">
        <v>7546140</v>
      </c>
      <c r="E29" s="6"/>
      <c r="F29" s="6"/>
      <c r="G29" s="6"/>
      <c r="H29" s="6">
        <v>5645076</v>
      </c>
      <c r="I29" s="6">
        <v>1049737.2</v>
      </c>
      <c r="J29" s="6">
        <v>30148</v>
      </c>
      <c r="K29" s="6">
        <v>36204</v>
      </c>
      <c r="L29" s="6">
        <v>19820470.199999999</v>
      </c>
    </row>
    <row r="30" spans="1:12" x14ac:dyDescent="0.25">
      <c r="A30" s="4"/>
      <c r="B30" s="4"/>
      <c r="C30" s="6"/>
      <c r="D30" s="6"/>
      <c r="E30" s="6"/>
      <c r="F30" s="6"/>
      <c r="G30" s="6"/>
      <c r="H30" s="6"/>
      <c r="I30" s="6"/>
      <c r="J30" s="6"/>
      <c r="K30" s="6"/>
      <c r="L30" s="6"/>
    </row>
    <row r="31" spans="1:12" x14ac:dyDescent="0.25">
      <c r="A31" s="4"/>
      <c r="B31" s="4"/>
      <c r="C31" s="6"/>
      <c r="D31" s="6"/>
      <c r="E31" s="6"/>
      <c r="F31" s="6"/>
      <c r="G31" s="6"/>
      <c r="H31" s="6"/>
      <c r="I31" s="6"/>
      <c r="J31" s="6"/>
      <c r="K31" s="6"/>
      <c r="L31" s="6"/>
    </row>
    <row r="32" spans="1:12" x14ac:dyDescent="0.25">
      <c r="A32" s="4"/>
      <c r="B32" s="4"/>
      <c r="C32" s="6"/>
      <c r="D32" s="6"/>
      <c r="E32" s="6"/>
      <c r="F32" s="6"/>
      <c r="G32" s="6"/>
      <c r="H32" s="6"/>
      <c r="I32" s="6"/>
      <c r="J32" s="6"/>
      <c r="K32" s="6"/>
      <c r="L32" s="6"/>
    </row>
    <row r="33" spans="1:12" x14ac:dyDescent="0.25">
      <c r="A33" s="4"/>
      <c r="B33" s="4"/>
      <c r="C33" s="6"/>
      <c r="D33" s="6"/>
      <c r="E33" s="6"/>
      <c r="F33" s="6"/>
      <c r="G33" s="6"/>
      <c r="H33" s="6"/>
      <c r="I33" s="6"/>
      <c r="J33" s="6"/>
      <c r="K33" s="6"/>
      <c r="L33" s="6"/>
    </row>
    <row r="34" spans="1:12" x14ac:dyDescent="0.25">
      <c r="A34" s="4"/>
      <c r="B34" s="4"/>
      <c r="C34" s="6"/>
      <c r="D34" s="6"/>
      <c r="E34" s="6"/>
      <c r="F34" s="6"/>
      <c r="G34" s="6"/>
      <c r="H34" s="6"/>
      <c r="I34" s="6"/>
      <c r="J34" s="6"/>
      <c r="K34" s="6"/>
      <c r="L34" s="6"/>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
  <sheetViews>
    <sheetView showGridLines="0" workbookViewId="0"/>
  </sheetViews>
  <sheetFormatPr defaultColWidth="11.5546875" defaultRowHeight="13.2" x14ac:dyDescent="0.25"/>
  <cols>
    <col min="1" max="1" width="20.6640625" customWidth="1"/>
    <col min="2" max="9" width="14.6640625" customWidth="1"/>
    <col min="10" max="10" width="37.6640625" customWidth="1"/>
    <col min="11" max="11" width="14.6640625" customWidth="1"/>
  </cols>
  <sheetData>
    <row r="1" spans="1:11" ht="14.55" customHeight="1" x14ac:dyDescent="0.25">
      <c r="A1" s="1" t="s">
        <v>127</v>
      </c>
    </row>
    <row r="2" spans="1:11" ht="28.95" customHeight="1" x14ac:dyDescent="0.25">
      <c r="A2" s="1" t="s">
        <v>42</v>
      </c>
    </row>
    <row r="3" spans="1:11" ht="14.55" customHeight="1" x14ac:dyDescent="0.25">
      <c r="A3" t="s">
        <v>43</v>
      </c>
    </row>
    <row r="4" spans="1:11" ht="14.55" customHeight="1" x14ac:dyDescent="0.25">
      <c r="A4" t="s">
        <v>90</v>
      </c>
    </row>
    <row r="5" spans="1:11" ht="28.95" customHeight="1" x14ac:dyDescent="0.25">
      <c r="A5" s="3" t="s">
        <v>3</v>
      </c>
      <c r="B5" s="5" t="s">
        <v>46</v>
      </c>
      <c r="C5" s="5" t="s">
        <v>47</v>
      </c>
      <c r="D5" s="5" t="s">
        <v>48</v>
      </c>
      <c r="E5" s="5" t="s">
        <v>49</v>
      </c>
      <c r="F5" s="5" t="s">
        <v>50</v>
      </c>
      <c r="G5" s="5" t="s">
        <v>51</v>
      </c>
      <c r="H5" s="5" t="s">
        <v>52</v>
      </c>
      <c r="I5" s="5" t="s">
        <v>53</v>
      </c>
      <c r="J5" s="5" t="s">
        <v>54</v>
      </c>
      <c r="K5" s="5" t="s">
        <v>55</v>
      </c>
    </row>
    <row r="6" spans="1:11" ht="14.55" customHeight="1" x14ac:dyDescent="0.25">
      <c r="A6" s="4" t="s">
        <v>56</v>
      </c>
      <c r="B6" s="7">
        <v>29.164637071763401</v>
      </c>
      <c r="C6" s="7">
        <v>7.4416655513061701E-3</v>
      </c>
      <c r="D6" s="7">
        <v>26.922562709639099</v>
      </c>
      <c r="E6" s="7">
        <v>15.311531297365899</v>
      </c>
      <c r="F6" s="7">
        <v>1.0658342246366299</v>
      </c>
      <c r="G6" s="7">
        <v>21.320416955248401</v>
      </c>
      <c r="H6" s="7">
        <v>5.9523046456483302</v>
      </c>
      <c r="I6" s="7">
        <v>9.8228890713453795E-2</v>
      </c>
      <c r="J6" s="7">
        <v>0.15704253943352101</v>
      </c>
      <c r="K6" s="7">
        <v>100</v>
      </c>
    </row>
    <row r="7" spans="1:11" ht="14.55" customHeight="1" x14ac:dyDescent="0.25">
      <c r="A7" s="4" t="s">
        <v>57</v>
      </c>
      <c r="B7" s="7">
        <v>27.473756212330901</v>
      </c>
      <c r="C7" s="7">
        <v>0.14578418470997401</v>
      </c>
      <c r="D7" s="7">
        <v>27.301448508547601</v>
      </c>
      <c r="E7" s="7">
        <v>14.851487961696099</v>
      </c>
      <c r="F7" s="7">
        <v>1.0776948547777101</v>
      </c>
      <c r="G7" s="7">
        <v>22.852200596103099</v>
      </c>
      <c r="H7" s="7">
        <v>6.0342470685194298</v>
      </c>
      <c r="I7" s="7">
        <v>0.108460090053954</v>
      </c>
      <c r="J7" s="7">
        <v>0.154920523261281</v>
      </c>
      <c r="K7" s="7">
        <v>100</v>
      </c>
    </row>
    <row r="8" spans="1:11" ht="14.55" customHeight="1" x14ac:dyDescent="0.25">
      <c r="A8" s="4" t="s">
        <v>58</v>
      </c>
      <c r="B8" s="7">
        <v>25.7550307882446</v>
      </c>
      <c r="C8" s="7">
        <v>25.998488175570401</v>
      </c>
      <c r="D8" s="7">
        <v>9.4546548078788</v>
      </c>
      <c r="E8" s="7">
        <v>4.9308483185425596</v>
      </c>
      <c r="F8" s="7">
        <v>0.33510464590121403</v>
      </c>
      <c r="G8" s="7">
        <v>26.819818881365201</v>
      </c>
      <c r="H8" s="7">
        <v>6.41727813819075</v>
      </c>
      <c r="I8" s="7">
        <v>0.12019940468180799</v>
      </c>
      <c r="J8" s="7">
        <v>0.16857683962463499</v>
      </c>
      <c r="K8" s="7">
        <v>100</v>
      </c>
    </row>
    <row r="9" spans="1:11" ht="14.55" customHeight="1" x14ac:dyDescent="0.25">
      <c r="A9" s="4" t="s">
        <v>59</v>
      </c>
      <c r="B9" s="7">
        <v>23.862076186607499</v>
      </c>
      <c r="C9" s="7">
        <v>39.031704447724003</v>
      </c>
      <c r="D9" s="7"/>
      <c r="E9" s="7"/>
      <c r="F9" s="7"/>
      <c r="G9" s="7">
        <v>28.932917531390402</v>
      </c>
      <c r="H9" s="7">
        <v>7.8638185577914701</v>
      </c>
      <c r="I9" s="7">
        <v>0.148765749960727</v>
      </c>
      <c r="J9" s="7">
        <v>0.16071752652587601</v>
      </c>
      <c r="K9" s="7">
        <v>100</v>
      </c>
    </row>
    <row r="10" spans="1:11" ht="14.55" customHeight="1" x14ac:dyDescent="0.25">
      <c r="A10" s="4" t="s">
        <v>60</v>
      </c>
      <c r="B10" s="7">
        <v>20.072154189346001</v>
      </c>
      <c r="C10" s="7">
        <v>37.340858630993097</v>
      </c>
      <c r="D10" s="7"/>
      <c r="E10" s="7"/>
      <c r="F10" s="7"/>
      <c r="G10" s="7">
        <v>24.5100191520328</v>
      </c>
      <c r="H10" s="7">
        <v>17.635718134705801</v>
      </c>
      <c r="I10" s="7">
        <v>0.25990554489089801</v>
      </c>
      <c r="J10" s="7">
        <v>0.181344348031342</v>
      </c>
      <c r="K10" s="7">
        <v>100</v>
      </c>
    </row>
    <row r="11" spans="1:11" ht="14.55" customHeight="1" x14ac:dyDescent="0.25">
      <c r="A11" s="4" t="s">
        <v>61</v>
      </c>
      <c r="B11" s="7">
        <v>28.845793121063299</v>
      </c>
      <c r="C11" s="7">
        <v>37.8047383522958</v>
      </c>
      <c r="D11" s="7"/>
      <c r="E11" s="7"/>
      <c r="F11" s="7"/>
      <c r="G11" s="7">
        <v>27.5358579578788</v>
      </c>
      <c r="H11" s="7">
        <v>5.4709283033855698</v>
      </c>
      <c r="I11" s="7">
        <v>0.15527329582911201</v>
      </c>
      <c r="J11" s="7">
        <v>0.18740896954741201</v>
      </c>
      <c r="K11" s="7">
        <v>100</v>
      </c>
    </row>
    <row r="12" spans="1:11" x14ac:dyDescent="0.25">
      <c r="A12" s="4"/>
      <c r="B12" s="7"/>
      <c r="C12" s="7"/>
      <c r="D12" s="7"/>
      <c r="E12" s="7"/>
      <c r="F12" s="7"/>
      <c r="G12" s="7"/>
      <c r="H12" s="7"/>
      <c r="I12" s="7"/>
      <c r="J12" s="7"/>
      <c r="K12" s="7"/>
    </row>
    <row r="13" spans="1:11" x14ac:dyDescent="0.25">
      <c r="A13" s="4"/>
      <c r="B13" s="7"/>
      <c r="C13" s="7"/>
      <c r="D13" s="7"/>
      <c r="E13" s="7"/>
      <c r="F13" s="7"/>
      <c r="G13" s="7"/>
      <c r="H13" s="7"/>
      <c r="I13" s="7"/>
      <c r="J13" s="7"/>
      <c r="K13" s="7"/>
    </row>
    <row r="14" spans="1:11" x14ac:dyDescent="0.25">
      <c r="A14" s="4"/>
      <c r="B14" s="7"/>
      <c r="C14" s="7"/>
      <c r="D14" s="7"/>
      <c r="E14" s="7"/>
      <c r="F14" s="7"/>
      <c r="G14" s="7"/>
      <c r="H14" s="7"/>
      <c r="I14" s="7"/>
      <c r="J14" s="7"/>
      <c r="K14" s="7"/>
    </row>
    <row r="15" spans="1:11" x14ac:dyDescent="0.25">
      <c r="A15" s="4"/>
      <c r="B15" s="7"/>
      <c r="C15" s="7"/>
      <c r="D15" s="7"/>
      <c r="E15" s="7"/>
      <c r="F15" s="7"/>
      <c r="G15" s="7"/>
      <c r="H15" s="7"/>
      <c r="I15" s="7"/>
      <c r="J15" s="7"/>
      <c r="K15" s="7"/>
    </row>
    <row r="16" spans="1:11" x14ac:dyDescent="0.25">
      <c r="A16" s="4"/>
      <c r="B16" s="7"/>
      <c r="C16" s="7"/>
      <c r="D16" s="7"/>
      <c r="E16" s="7"/>
      <c r="F16" s="7"/>
      <c r="G16" s="7"/>
      <c r="H16" s="7"/>
      <c r="I16" s="7"/>
      <c r="J16" s="7"/>
      <c r="K16" s="7"/>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4"/>
  <sheetViews>
    <sheetView showGridLines="0" workbookViewId="0"/>
  </sheetViews>
  <sheetFormatPr defaultColWidth="11.5546875" defaultRowHeight="13.2" x14ac:dyDescent="0.25"/>
  <cols>
    <col min="1" max="1" width="20.6640625" customWidth="1"/>
    <col min="2" max="2" width="17.6640625" customWidth="1"/>
    <col min="3" max="10" width="14.6640625" customWidth="1"/>
    <col min="11" max="11" width="37.6640625" customWidth="1"/>
    <col min="12" max="12" width="14.6640625" customWidth="1"/>
  </cols>
  <sheetData>
    <row r="1" spans="1:12" ht="14.55" customHeight="1" x14ac:dyDescent="0.25">
      <c r="A1" s="1" t="s">
        <v>128</v>
      </c>
    </row>
    <row r="2" spans="1:12" ht="28.95" customHeight="1" x14ac:dyDescent="0.25">
      <c r="A2" s="1" t="s">
        <v>42</v>
      </c>
    </row>
    <row r="3" spans="1:12" ht="14.55" customHeight="1" x14ac:dyDescent="0.25">
      <c r="A3" t="s">
        <v>43</v>
      </c>
    </row>
    <row r="4" spans="1:12" ht="14.55" customHeight="1" x14ac:dyDescent="0.25">
      <c r="A4" t="s">
        <v>90</v>
      </c>
    </row>
    <row r="5" spans="1:12" ht="28.95" customHeight="1" x14ac:dyDescent="0.25">
      <c r="A5" s="3" t="s">
        <v>3</v>
      </c>
      <c r="B5" s="3" t="s">
        <v>5</v>
      </c>
      <c r="C5" s="5" t="s">
        <v>46</v>
      </c>
      <c r="D5" s="5" t="s">
        <v>47</v>
      </c>
      <c r="E5" s="5" t="s">
        <v>48</v>
      </c>
      <c r="F5" s="5" t="s">
        <v>49</v>
      </c>
      <c r="G5" s="5" t="s">
        <v>50</v>
      </c>
      <c r="H5" s="5" t="s">
        <v>51</v>
      </c>
      <c r="I5" s="5" t="s">
        <v>52</v>
      </c>
      <c r="J5" s="5" t="s">
        <v>53</v>
      </c>
      <c r="K5" s="5" t="s">
        <v>54</v>
      </c>
      <c r="L5" s="5" t="s">
        <v>55</v>
      </c>
    </row>
    <row r="6" spans="1:12" ht="14.55" customHeight="1" x14ac:dyDescent="0.25">
      <c r="A6" s="4" t="s">
        <v>56</v>
      </c>
      <c r="B6" s="4" t="s">
        <v>63</v>
      </c>
      <c r="C6" s="7">
        <v>28.9189460360566</v>
      </c>
      <c r="D6" s="7">
        <v>1.24722931366109E-2</v>
      </c>
      <c r="E6" s="7">
        <v>27.133931646682601</v>
      </c>
      <c r="F6" s="7">
        <v>15.1350472369647</v>
      </c>
      <c r="G6" s="7">
        <v>1.0450305177641299</v>
      </c>
      <c r="H6" s="7">
        <v>21.521816033376499</v>
      </c>
      <c r="I6" s="7">
        <v>5.9844360435350596</v>
      </c>
      <c r="J6" s="7">
        <v>0.103315214334831</v>
      </c>
      <c r="K6" s="7">
        <v>0.14500497814900901</v>
      </c>
      <c r="L6" s="7">
        <v>100</v>
      </c>
    </row>
    <row r="7" spans="1:12" ht="14.55" customHeight="1" x14ac:dyDescent="0.25">
      <c r="A7" s="4" t="s">
        <v>56</v>
      </c>
      <c r="B7" s="4" t="s">
        <v>64</v>
      </c>
      <c r="C7" s="7">
        <v>29.6576552328433</v>
      </c>
      <c r="D7" s="7">
        <v>7.9506994123717308E-3</v>
      </c>
      <c r="E7" s="7">
        <v>26.763808293872401</v>
      </c>
      <c r="F7" s="7">
        <v>14.9920956386845</v>
      </c>
      <c r="G7" s="7">
        <v>1.0611150974503301</v>
      </c>
      <c r="H7" s="7">
        <v>21.307153124591</v>
      </c>
      <c r="I7" s="7">
        <v>5.9492936194276602</v>
      </c>
      <c r="J7" s="7">
        <v>9.9225821546043494E-2</v>
      </c>
      <c r="K7" s="7">
        <v>0.16170247217244299</v>
      </c>
      <c r="L7" s="7">
        <v>100</v>
      </c>
    </row>
    <row r="8" spans="1:12" ht="14.55" customHeight="1" x14ac:dyDescent="0.25">
      <c r="A8" s="4" t="s">
        <v>56</v>
      </c>
      <c r="B8" s="4" t="s">
        <v>65</v>
      </c>
      <c r="C8" s="7">
        <v>28.6246675166419</v>
      </c>
      <c r="D8" s="7">
        <v>4.3229809547471604E-3</v>
      </c>
      <c r="E8" s="7">
        <v>26.850640582265399</v>
      </c>
      <c r="F8" s="7">
        <v>15.2846305789529</v>
      </c>
      <c r="G8" s="7">
        <v>1.0861817147359401</v>
      </c>
      <c r="H8" s="7">
        <v>21.792081493169</v>
      </c>
      <c r="I8" s="7">
        <v>6.0949708480980096</v>
      </c>
      <c r="J8" s="7">
        <v>9.2467034295441494E-2</v>
      </c>
      <c r="K8" s="7">
        <v>0.170037250886721</v>
      </c>
      <c r="L8" s="7">
        <v>100</v>
      </c>
    </row>
    <row r="9" spans="1:12" ht="14.55" customHeight="1" x14ac:dyDescent="0.25">
      <c r="A9" s="4" t="s">
        <v>56</v>
      </c>
      <c r="B9" s="4" t="s">
        <v>66</v>
      </c>
      <c r="C9" s="7">
        <v>29.4516911547835</v>
      </c>
      <c r="D9" s="7">
        <v>5.12151390607005E-3</v>
      </c>
      <c r="E9" s="7">
        <v>26.945048822226902</v>
      </c>
      <c r="F9" s="7">
        <v>15.8273748267587</v>
      </c>
      <c r="G9" s="7">
        <v>1.07062402920891</v>
      </c>
      <c r="H9" s="7">
        <v>20.668609142176599</v>
      </c>
      <c r="I9" s="7">
        <v>5.78226399031489</v>
      </c>
      <c r="J9" s="7">
        <v>9.7994884491001202E-2</v>
      </c>
      <c r="K9" s="7">
        <v>0.151271636133574</v>
      </c>
      <c r="L9" s="7">
        <v>100</v>
      </c>
    </row>
    <row r="10" spans="1:12" ht="14.55" customHeight="1" x14ac:dyDescent="0.25">
      <c r="A10" s="4" t="s">
        <v>57</v>
      </c>
      <c r="B10" s="4" t="s">
        <v>67</v>
      </c>
      <c r="C10" s="7">
        <v>27.266325495769902</v>
      </c>
      <c r="D10" s="7">
        <v>0.38426246872466302</v>
      </c>
      <c r="E10" s="7">
        <v>27.6091866544708</v>
      </c>
      <c r="F10" s="7">
        <v>14.3691118517501</v>
      </c>
      <c r="G10" s="7">
        <v>1.03743519280922</v>
      </c>
      <c r="H10" s="7">
        <v>22.754649807368999</v>
      </c>
      <c r="I10" s="7">
        <v>6.3155494258810396</v>
      </c>
      <c r="J10" s="7">
        <v>0.115833868041943</v>
      </c>
      <c r="K10" s="7">
        <v>0.14764523518329001</v>
      </c>
      <c r="L10" s="7">
        <v>100</v>
      </c>
    </row>
    <row r="11" spans="1:12" ht="14.55" customHeight="1" x14ac:dyDescent="0.25">
      <c r="A11" s="4" t="s">
        <v>57</v>
      </c>
      <c r="B11" s="4" t="s">
        <v>68</v>
      </c>
      <c r="C11" s="7">
        <v>28.193224195929101</v>
      </c>
      <c r="D11" s="7">
        <v>0.128863210971114</v>
      </c>
      <c r="E11" s="7">
        <v>27.4374679066451</v>
      </c>
      <c r="F11" s="7">
        <v>14.2975708724162</v>
      </c>
      <c r="G11" s="7">
        <v>1.0458429032773799</v>
      </c>
      <c r="H11" s="7">
        <v>22.538525530583399</v>
      </c>
      <c r="I11" s="7">
        <v>6.0919445974939697</v>
      </c>
      <c r="J11" s="7">
        <v>0.10926137145359099</v>
      </c>
      <c r="K11" s="7">
        <v>0.157299411230229</v>
      </c>
      <c r="L11" s="7">
        <v>100</v>
      </c>
    </row>
    <row r="12" spans="1:12" ht="14.55" customHeight="1" x14ac:dyDescent="0.25">
      <c r="A12" s="4" t="s">
        <v>57</v>
      </c>
      <c r="B12" s="4" t="s">
        <v>69</v>
      </c>
      <c r="C12" s="7">
        <v>27.063310379035102</v>
      </c>
      <c r="D12" s="7">
        <v>4.89526949081883E-2</v>
      </c>
      <c r="E12" s="7">
        <v>27.23536788158</v>
      </c>
      <c r="F12" s="7">
        <v>14.9650355307359</v>
      </c>
      <c r="G12" s="7">
        <v>1.10914561562266</v>
      </c>
      <c r="H12" s="7">
        <v>23.1965627728136</v>
      </c>
      <c r="I12" s="7">
        <v>6.1120689253944303</v>
      </c>
      <c r="J12" s="7">
        <v>0.10532780408904301</v>
      </c>
      <c r="K12" s="7">
        <v>0.164228395821019</v>
      </c>
      <c r="L12" s="7">
        <v>100</v>
      </c>
    </row>
    <row r="13" spans="1:12" ht="14.55" customHeight="1" x14ac:dyDescent="0.25">
      <c r="A13" s="4" t="s">
        <v>57</v>
      </c>
      <c r="B13" s="4" t="s">
        <v>70</v>
      </c>
      <c r="C13" s="7">
        <v>27.385117188113298</v>
      </c>
      <c r="D13" s="7">
        <v>4.1768792764905902E-2</v>
      </c>
      <c r="E13" s="7">
        <v>26.971216704926999</v>
      </c>
      <c r="F13" s="7">
        <v>15.6662753177681</v>
      </c>
      <c r="G13" s="7">
        <v>1.1125821735455499</v>
      </c>
      <c r="H13" s="7">
        <v>22.902982105485599</v>
      </c>
      <c r="I13" s="7">
        <v>5.6652960801110499</v>
      </c>
      <c r="J13" s="7">
        <v>0.104180175982182</v>
      </c>
      <c r="K13" s="7">
        <v>0.15058146130236699</v>
      </c>
      <c r="L13" s="7">
        <v>100</v>
      </c>
    </row>
    <row r="14" spans="1:12" ht="14.55" customHeight="1" x14ac:dyDescent="0.25">
      <c r="A14" s="4" t="s">
        <v>58</v>
      </c>
      <c r="B14" s="4" t="s">
        <v>71</v>
      </c>
      <c r="C14" s="7">
        <v>25.7740459768699</v>
      </c>
      <c r="D14" s="7">
        <v>39.103564224940101</v>
      </c>
      <c r="E14" s="7"/>
      <c r="F14" s="7"/>
      <c r="G14" s="7"/>
      <c r="H14" s="7">
        <v>27.882867646800701</v>
      </c>
      <c r="I14" s="7">
        <v>6.9396160261712598</v>
      </c>
      <c r="J14" s="7">
        <v>0.13388983061253801</v>
      </c>
      <c r="K14" s="7">
        <v>0.166016294605496</v>
      </c>
      <c r="L14" s="7">
        <v>100</v>
      </c>
    </row>
    <row r="15" spans="1:12" ht="14.55" customHeight="1" x14ac:dyDescent="0.25">
      <c r="A15" s="4" t="s">
        <v>58</v>
      </c>
      <c r="B15" s="4" t="s">
        <v>72</v>
      </c>
      <c r="C15" s="7">
        <v>27.123535997587901</v>
      </c>
      <c r="D15" s="7">
        <v>38.962822195926798</v>
      </c>
      <c r="E15" s="7"/>
      <c r="F15" s="7"/>
      <c r="G15" s="7"/>
      <c r="H15" s="7">
        <v>26.875051227127098</v>
      </c>
      <c r="I15" s="7">
        <v>6.7339224534283204</v>
      </c>
      <c r="J15" s="7">
        <v>0.126533011545226</v>
      </c>
      <c r="K15" s="7">
        <v>0.17813511438466101</v>
      </c>
      <c r="L15" s="7">
        <v>100</v>
      </c>
    </row>
    <row r="16" spans="1:12" ht="14.55" customHeight="1" x14ac:dyDescent="0.25">
      <c r="A16" s="4" t="s">
        <v>58</v>
      </c>
      <c r="B16" s="4" t="s">
        <v>73</v>
      </c>
      <c r="C16" s="7">
        <v>26.010949709275899</v>
      </c>
      <c r="D16" s="7">
        <v>29.5531545570338</v>
      </c>
      <c r="E16" s="7">
        <v>7.3427921822319204</v>
      </c>
      <c r="F16" s="7">
        <v>2.9286562653322501</v>
      </c>
      <c r="G16" s="7">
        <v>0.211162133149636</v>
      </c>
      <c r="H16" s="7">
        <v>27.112467797398502</v>
      </c>
      <c r="I16" s="7">
        <v>6.5520801675267402</v>
      </c>
      <c r="J16" s="7">
        <v>0.114616981558735</v>
      </c>
      <c r="K16" s="7">
        <v>0.17412020649253501</v>
      </c>
      <c r="L16" s="7">
        <v>100</v>
      </c>
    </row>
    <row r="17" spans="1:12" ht="14.55" customHeight="1" x14ac:dyDescent="0.25">
      <c r="A17" s="4" t="s">
        <v>58</v>
      </c>
      <c r="B17" s="4" t="s">
        <v>74</v>
      </c>
      <c r="C17" s="7">
        <v>24.453676748070698</v>
      </c>
      <c r="D17" s="7">
        <v>2.7060930405541801</v>
      </c>
      <c r="E17" s="7">
        <v>25.959884369686701</v>
      </c>
      <c r="F17" s="7">
        <v>14.292276465475799</v>
      </c>
      <c r="G17" s="7">
        <v>0.96117003210045604</v>
      </c>
      <c r="H17" s="7">
        <v>25.707709590981601</v>
      </c>
      <c r="I17" s="7">
        <v>5.6514630828585997</v>
      </c>
      <c r="J17" s="7">
        <v>0.109293166867187</v>
      </c>
      <c r="K17" s="7">
        <v>0.15843350340485299</v>
      </c>
      <c r="L17" s="7">
        <v>100</v>
      </c>
    </row>
    <row r="18" spans="1:12" ht="14.55" customHeight="1" x14ac:dyDescent="0.25">
      <c r="A18" s="4" t="s">
        <v>59</v>
      </c>
      <c r="B18" s="4" t="s">
        <v>75</v>
      </c>
      <c r="C18" s="7">
        <v>22.895963293634299</v>
      </c>
      <c r="D18" s="7">
        <v>38.907525375520102</v>
      </c>
      <c r="E18" s="7"/>
      <c r="F18" s="7"/>
      <c r="G18" s="7"/>
      <c r="H18" s="7">
        <v>29.891631123222901</v>
      </c>
      <c r="I18" s="7">
        <v>8.0082344815695503</v>
      </c>
      <c r="J18" s="7">
        <v>0.15782311852064501</v>
      </c>
      <c r="K18" s="7">
        <v>0.13882260753258599</v>
      </c>
      <c r="L18" s="7">
        <v>100</v>
      </c>
    </row>
    <row r="19" spans="1:12" ht="14.55" customHeight="1" x14ac:dyDescent="0.25">
      <c r="A19" s="4" t="s">
        <v>59</v>
      </c>
      <c r="B19" s="4" t="s">
        <v>76</v>
      </c>
      <c r="C19" s="7">
        <v>24.282790745720501</v>
      </c>
      <c r="D19" s="7">
        <v>38.1775870531526</v>
      </c>
      <c r="E19" s="7"/>
      <c r="F19" s="7"/>
      <c r="G19" s="7"/>
      <c r="H19" s="7">
        <v>28.7857266765422</v>
      </c>
      <c r="I19" s="7">
        <v>8.44244953519223</v>
      </c>
      <c r="J19" s="7">
        <v>0.15905777109740801</v>
      </c>
      <c r="K19" s="7">
        <v>0.15238821829503199</v>
      </c>
      <c r="L19" s="7">
        <v>100</v>
      </c>
    </row>
    <row r="20" spans="1:12" ht="14.55" customHeight="1" x14ac:dyDescent="0.25">
      <c r="A20" s="4" t="s">
        <v>59</v>
      </c>
      <c r="B20" s="4" t="s">
        <v>77</v>
      </c>
      <c r="C20" s="7">
        <v>24.115271451055701</v>
      </c>
      <c r="D20" s="7">
        <v>38.710472873238999</v>
      </c>
      <c r="E20" s="7"/>
      <c r="F20" s="7"/>
      <c r="G20" s="7"/>
      <c r="H20" s="7">
        <v>28.750853958853</v>
      </c>
      <c r="I20" s="7">
        <v>8.0956912913692296</v>
      </c>
      <c r="J20" s="7">
        <v>0.14392455199220799</v>
      </c>
      <c r="K20" s="7">
        <v>0.18378587349077299</v>
      </c>
      <c r="L20" s="7">
        <v>100</v>
      </c>
    </row>
    <row r="21" spans="1:12" ht="14.55" customHeight="1" x14ac:dyDescent="0.25">
      <c r="A21" s="4" t="s">
        <v>59</v>
      </c>
      <c r="B21" s="4" t="s">
        <v>78</v>
      </c>
      <c r="C21" s="7">
        <v>24.142304868485802</v>
      </c>
      <c r="D21" s="7">
        <v>40.046963077703701</v>
      </c>
      <c r="E21" s="7"/>
      <c r="F21" s="7"/>
      <c r="G21" s="7"/>
      <c r="H21" s="7">
        <v>28.393676269708401</v>
      </c>
      <c r="I21" s="7">
        <v>7.1135926968206604</v>
      </c>
      <c r="J21" s="7">
        <v>0.137511535942649</v>
      </c>
      <c r="K21" s="7">
        <v>0.16595155133882999</v>
      </c>
      <c r="L21" s="7">
        <v>100</v>
      </c>
    </row>
    <row r="22" spans="1:12" ht="14.55" customHeight="1" x14ac:dyDescent="0.25">
      <c r="A22" s="4" t="s">
        <v>60</v>
      </c>
      <c r="B22" s="4" t="s">
        <v>79</v>
      </c>
      <c r="C22" s="7">
        <v>9.5571394199973092</v>
      </c>
      <c r="D22" s="7">
        <v>22.063662184837199</v>
      </c>
      <c r="E22" s="7"/>
      <c r="F22" s="7"/>
      <c r="G22" s="7"/>
      <c r="H22" s="7">
        <v>13.7817037617996</v>
      </c>
      <c r="I22" s="7">
        <v>53.860008186655698</v>
      </c>
      <c r="J22" s="7">
        <v>0.57812788056231701</v>
      </c>
      <c r="K22" s="7">
        <v>0.159358566147866</v>
      </c>
      <c r="L22" s="7">
        <v>100</v>
      </c>
    </row>
    <row r="23" spans="1:12" ht="14.55" customHeight="1" x14ac:dyDescent="0.25">
      <c r="A23" s="4" t="s">
        <v>60</v>
      </c>
      <c r="B23" s="4" t="s">
        <v>80</v>
      </c>
      <c r="C23" s="7">
        <v>18.650243702689799</v>
      </c>
      <c r="D23" s="7">
        <v>31.8317270468205</v>
      </c>
      <c r="E23" s="7"/>
      <c r="F23" s="7"/>
      <c r="G23" s="7"/>
      <c r="H23" s="7">
        <v>21.583344408158801</v>
      </c>
      <c r="I23" s="7">
        <v>27.301338445328899</v>
      </c>
      <c r="J23" s="7">
        <v>0.39167880272246502</v>
      </c>
      <c r="K23" s="7">
        <v>0.24166759427965501</v>
      </c>
      <c r="L23" s="7">
        <v>100</v>
      </c>
    </row>
    <row r="24" spans="1:12" ht="14.55" customHeight="1" x14ac:dyDescent="0.25">
      <c r="A24" s="4" t="s">
        <v>60</v>
      </c>
      <c r="B24" s="4" t="s">
        <v>81</v>
      </c>
      <c r="C24" s="7">
        <v>17.9519912408031</v>
      </c>
      <c r="D24" s="7">
        <v>37.408919568586803</v>
      </c>
      <c r="E24" s="7"/>
      <c r="F24" s="7"/>
      <c r="G24" s="7"/>
      <c r="H24" s="7">
        <v>24.414276083216901</v>
      </c>
      <c r="I24" s="7">
        <v>19.751540016285301</v>
      </c>
      <c r="J24" s="7">
        <v>0.266181746567343</v>
      </c>
      <c r="K24" s="7">
        <v>0.207091344540554</v>
      </c>
      <c r="L24" s="7">
        <v>100</v>
      </c>
    </row>
    <row r="25" spans="1:12" ht="14.55" customHeight="1" x14ac:dyDescent="0.25">
      <c r="A25" s="4" t="s">
        <v>60</v>
      </c>
      <c r="B25" s="4" t="s">
        <v>82</v>
      </c>
      <c r="C25" s="7">
        <v>22.622111005423701</v>
      </c>
      <c r="D25" s="7">
        <v>40.655164232005703</v>
      </c>
      <c r="E25" s="7"/>
      <c r="F25" s="7"/>
      <c r="G25" s="7"/>
      <c r="H25" s="7">
        <v>26.498854585960601</v>
      </c>
      <c r="I25" s="7">
        <v>9.9062881235997295</v>
      </c>
      <c r="J25" s="7">
        <v>0.17836857764983299</v>
      </c>
      <c r="K25" s="7">
        <v>0.13921347536047499</v>
      </c>
      <c r="L25" s="7">
        <v>100</v>
      </c>
    </row>
    <row r="26" spans="1:12" ht="14.55" customHeight="1" x14ac:dyDescent="0.25">
      <c r="A26" s="4" t="s">
        <v>61</v>
      </c>
      <c r="B26" s="4" t="s">
        <v>83</v>
      </c>
      <c r="C26" s="7">
        <v>29.622154712803201</v>
      </c>
      <c r="D26" s="7">
        <v>37.987023740229098</v>
      </c>
      <c r="E26" s="7"/>
      <c r="F26" s="7"/>
      <c r="G26" s="7"/>
      <c r="H26" s="7">
        <v>26.477606760144798</v>
      </c>
      <c r="I26" s="7">
        <v>5.5734314872196498</v>
      </c>
      <c r="J26" s="7">
        <v>0.16511742877364899</v>
      </c>
      <c r="K26" s="7">
        <v>0.174665870829531</v>
      </c>
      <c r="L26" s="7">
        <v>100</v>
      </c>
    </row>
    <row r="27" spans="1:12" ht="14.55" customHeight="1" x14ac:dyDescent="0.25">
      <c r="A27" s="4" t="s">
        <v>61</v>
      </c>
      <c r="B27" s="4" t="s">
        <v>84</v>
      </c>
      <c r="C27" s="7">
        <v>29.715602998645799</v>
      </c>
      <c r="D27" s="7">
        <v>37.547460395947297</v>
      </c>
      <c r="E27" s="7"/>
      <c r="F27" s="7"/>
      <c r="G27" s="7"/>
      <c r="H27" s="7">
        <v>26.929976586224502</v>
      </c>
      <c r="I27" s="7">
        <v>5.45991503675193</v>
      </c>
      <c r="J27" s="7">
        <v>0.15584964500444801</v>
      </c>
      <c r="K27" s="7">
        <v>0.191195337425976</v>
      </c>
      <c r="L27" s="7">
        <v>100</v>
      </c>
    </row>
    <row r="28" spans="1:12" ht="14.55" customHeight="1" x14ac:dyDescent="0.25">
      <c r="A28" s="4" t="s">
        <v>61</v>
      </c>
      <c r="B28" s="4" t="s">
        <v>85</v>
      </c>
      <c r="C28" s="7">
        <v>28.246231721130101</v>
      </c>
      <c r="D28" s="7">
        <v>37.623885496676401</v>
      </c>
      <c r="E28" s="7"/>
      <c r="F28" s="7"/>
      <c r="G28" s="7"/>
      <c r="H28" s="7">
        <v>28.226957118047299</v>
      </c>
      <c r="I28" s="7">
        <v>5.55406705735661</v>
      </c>
      <c r="J28" s="7">
        <v>0.148368886837112</v>
      </c>
      <c r="K28" s="7">
        <v>0.200489719952582</v>
      </c>
      <c r="L28" s="7">
        <v>100</v>
      </c>
    </row>
    <row r="29" spans="1:12" ht="14.55" customHeight="1" x14ac:dyDescent="0.25">
      <c r="A29" s="4" t="s">
        <v>61</v>
      </c>
      <c r="B29" s="4" t="s">
        <v>86</v>
      </c>
      <c r="C29" s="7">
        <v>27.815510653223601</v>
      </c>
      <c r="D29" s="7">
        <v>38.072457029803502</v>
      </c>
      <c r="E29" s="7"/>
      <c r="F29" s="7"/>
      <c r="G29" s="7"/>
      <c r="H29" s="7">
        <v>28.481039768673099</v>
      </c>
      <c r="I29" s="7">
        <v>5.2962275334921198</v>
      </c>
      <c r="J29" s="7">
        <v>0.152105372353881</v>
      </c>
      <c r="K29" s="7">
        <v>0.18265964245389099</v>
      </c>
      <c r="L29" s="7">
        <v>100</v>
      </c>
    </row>
    <row r="30" spans="1:12" x14ac:dyDescent="0.25">
      <c r="A30" s="4"/>
      <c r="B30" s="4"/>
      <c r="C30" s="7"/>
      <c r="D30" s="7"/>
      <c r="E30" s="7"/>
      <c r="F30" s="7"/>
      <c r="G30" s="7"/>
      <c r="H30" s="7"/>
      <c r="I30" s="7"/>
      <c r="J30" s="7"/>
      <c r="K30" s="7"/>
      <c r="L30" s="7"/>
    </row>
    <row r="31" spans="1:12" x14ac:dyDescent="0.25">
      <c r="A31" s="4"/>
      <c r="B31" s="4"/>
      <c r="C31" s="7"/>
      <c r="D31" s="7"/>
      <c r="E31" s="7"/>
      <c r="F31" s="7"/>
      <c r="G31" s="7"/>
      <c r="H31" s="7"/>
      <c r="I31" s="7"/>
      <c r="J31" s="7"/>
      <c r="K31" s="7"/>
      <c r="L31" s="7"/>
    </row>
    <row r="32" spans="1:12" x14ac:dyDescent="0.25">
      <c r="A32" s="4"/>
      <c r="B32" s="4"/>
      <c r="C32" s="7"/>
      <c r="D32" s="7"/>
      <c r="E32" s="7"/>
      <c r="F32" s="7"/>
      <c r="G32" s="7"/>
      <c r="H32" s="7"/>
      <c r="I32" s="7"/>
      <c r="J32" s="7"/>
      <c r="K32" s="7"/>
      <c r="L32" s="7"/>
    </row>
    <row r="33" spans="1:12" x14ac:dyDescent="0.25">
      <c r="A33" s="4"/>
      <c r="B33" s="4"/>
      <c r="C33" s="7"/>
      <c r="D33" s="7"/>
      <c r="E33" s="7"/>
      <c r="F33" s="7"/>
      <c r="G33" s="7"/>
      <c r="H33" s="7"/>
      <c r="I33" s="7"/>
      <c r="J33" s="7"/>
      <c r="K33" s="7"/>
      <c r="L33" s="7"/>
    </row>
    <row r="34" spans="1:12" x14ac:dyDescent="0.25">
      <c r="A34" s="4"/>
      <c r="B34" s="4"/>
      <c r="C34" s="7"/>
      <c r="D34" s="7"/>
      <c r="E34" s="7"/>
      <c r="F34" s="7"/>
      <c r="G34" s="7"/>
      <c r="H34" s="7"/>
      <c r="I34" s="7"/>
      <c r="J34" s="7"/>
      <c r="K34" s="7"/>
      <c r="L34" s="7"/>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0"/>
  <sheetViews>
    <sheetView showGridLines="0" workbookViewId="0"/>
  </sheetViews>
  <sheetFormatPr defaultColWidth="11.5546875" defaultRowHeight="13.2" x14ac:dyDescent="0.25"/>
  <cols>
    <col min="1" max="1" width="20.6640625" customWidth="1"/>
    <col min="2" max="2" width="16.6640625" customWidth="1"/>
    <col min="3" max="10" width="14.6640625" customWidth="1"/>
    <col min="11" max="11" width="37.6640625" customWidth="1"/>
    <col min="12" max="12" width="14.6640625" customWidth="1"/>
  </cols>
  <sheetData>
    <row r="1" spans="1:12" ht="14.55" customHeight="1" x14ac:dyDescent="0.25">
      <c r="A1" s="1" t="s">
        <v>129</v>
      </c>
    </row>
    <row r="2" spans="1:12" ht="28.95" customHeight="1" x14ac:dyDescent="0.25">
      <c r="A2" s="1" t="s">
        <v>42</v>
      </c>
    </row>
    <row r="3" spans="1:12" ht="14.55" customHeight="1" x14ac:dyDescent="0.25">
      <c r="A3" t="s">
        <v>43</v>
      </c>
    </row>
    <row r="4" spans="1:12" ht="14.55" customHeight="1" x14ac:dyDescent="0.25">
      <c r="A4" t="s">
        <v>90</v>
      </c>
    </row>
    <row r="5" spans="1:12" ht="14.55" customHeight="1" x14ac:dyDescent="0.25">
      <c r="A5" t="s">
        <v>91</v>
      </c>
    </row>
    <row r="6" spans="1:12" ht="28.95" customHeight="1" x14ac:dyDescent="0.25">
      <c r="A6" s="3" t="s">
        <v>3</v>
      </c>
      <c r="B6" s="3" t="s">
        <v>15</v>
      </c>
      <c r="C6" s="5" t="s">
        <v>46</v>
      </c>
      <c r="D6" s="5" t="s">
        <v>47</v>
      </c>
      <c r="E6" s="5" t="s">
        <v>48</v>
      </c>
      <c r="F6" s="5" t="s">
        <v>49</v>
      </c>
      <c r="G6" s="5" t="s">
        <v>50</v>
      </c>
      <c r="H6" s="5" t="s">
        <v>51</v>
      </c>
      <c r="I6" s="5" t="s">
        <v>52</v>
      </c>
      <c r="J6" s="5" t="s">
        <v>53</v>
      </c>
      <c r="K6" s="5" t="s">
        <v>54</v>
      </c>
      <c r="L6" s="5" t="s">
        <v>55</v>
      </c>
    </row>
    <row r="7" spans="1:12" ht="14.55" customHeight="1" x14ac:dyDescent="0.25">
      <c r="A7" s="4" t="s">
        <v>56</v>
      </c>
      <c r="B7" s="4" t="s">
        <v>93</v>
      </c>
      <c r="C7" s="6">
        <v>8717015</v>
      </c>
      <c r="D7" s="6">
        <v>1896</v>
      </c>
      <c r="E7" s="6">
        <v>5154363</v>
      </c>
      <c r="F7" s="6">
        <v>3964435</v>
      </c>
      <c r="G7" s="6">
        <v>81977</v>
      </c>
      <c r="H7" s="6">
        <v>921840</v>
      </c>
      <c r="I7" s="6">
        <v>674606.4</v>
      </c>
      <c r="J7" s="6">
        <v>199.8</v>
      </c>
      <c r="K7" s="6"/>
      <c r="L7" s="6">
        <v>19516332.199999999</v>
      </c>
    </row>
    <row r="8" spans="1:12" ht="14.55" customHeight="1" x14ac:dyDescent="0.25">
      <c r="A8" s="4" t="s">
        <v>56</v>
      </c>
      <c r="B8" s="4" t="s">
        <v>94</v>
      </c>
      <c r="C8" s="6">
        <v>1802903</v>
      </c>
      <c r="D8" s="6">
        <v>1791</v>
      </c>
      <c r="E8" s="6">
        <v>4345656</v>
      </c>
      <c r="F8" s="6">
        <v>2393425</v>
      </c>
      <c r="G8" s="6">
        <v>175672</v>
      </c>
      <c r="H8" s="6">
        <v>8063952</v>
      </c>
      <c r="I8" s="6">
        <v>1266554.3999999999</v>
      </c>
      <c r="J8" s="6">
        <v>17</v>
      </c>
      <c r="K8" s="6">
        <v>24</v>
      </c>
      <c r="L8" s="6">
        <v>18049994.399999999</v>
      </c>
    </row>
    <row r="9" spans="1:12" ht="14.55" customHeight="1" x14ac:dyDescent="0.25">
      <c r="A9" s="4" t="s">
        <v>56</v>
      </c>
      <c r="B9" s="4" t="s">
        <v>95</v>
      </c>
      <c r="C9" s="6">
        <v>10796071</v>
      </c>
      <c r="D9" s="6">
        <v>1752</v>
      </c>
      <c r="E9" s="6">
        <v>10177272</v>
      </c>
      <c r="F9" s="6">
        <v>4833105</v>
      </c>
      <c r="G9" s="6">
        <v>521353</v>
      </c>
      <c r="H9" s="6">
        <v>6596976</v>
      </c>
      <c r="I9" s="6">
        <v>2409288</v>
      </c>
      <c r="J9" s="6">
        <v>71577.2</v>
      </c>
      <c r="K9" s="6">
        <v>114756</v>
      </c>
      <c r="L9" s="6">
        <v>35522150.200000003</v>
      </c>
    </row>
    <row r="10" spans="1:12" ht="14.55" customHeight="1" x14ac:dyDescent="0.25">
      <c r="A10" s="4" t="s">
        <v>57</v>
      </c>
      <c r="B10" s="4" t="s">
        <v>93</v>
      </c>
      <c r="C10" s="6">
        <v>8006230</v>
      </c>
      <c r="D10" s="6">
        <v>27948</v>
      </c>
      <c r="E10" s="6">
        <v>5221404</v>
      </c>
      <c r="F10" s="6">
        <v>3593125</v>
      </c>
      <c r="G10" s="6">
        <v>79674</v>
      </c>
      <c r="H10" s="6">
        <v>866460</v>
      </c>
      <c r="I10" s="6">
        <v>655590</v>
      </c>
      <c r="J10" s="6">
        <v>187.8</v>
      </c>
      <c r="K10" s="6"/>
      <c r="L10" s="6">
        <v>18450618.800000001</v>
      </c>
    </row>
    <row r="11" spans="1:12" ht="14.55" customHeight="1" x14ac:dyDescent="0.25">
      <c r="A11" s="4" t="s">
        <v>57</v>
      </c>
      <c r="B11" s="4" t="s">
        <v>94</v>
      </c>
      <c r="C11" s="6">
        <v>1693430</v>
      </c>
      <c r="D11" s="6">
        <v>25191</v>
      </c>
      <c r="E11" s="6">
        <v>4323891</v>
      </c>
      <c r="F11" s="6">
        <v>2307390</v>
      </c>
      <c r="G11" s="6">
        <v>181153</v>
      </c>
      <c r="H11" s="6">
        <v>8527068</v>
      </c>
      <c r="I11" s="6">
        <v>1283854.8</v>
      </c>
      <c r="J11" s="6">
        <v>29.4</v>
      </c>
      <c r="K11" s="6">
        <v>24</v>
      </c>
      <c r="L11" s="6">
        <v>18342031.199999999</v>
      </c>
    </row>
    <row r="12" spans="1:12" ht="14.55" customHeight="1" x14ac:dyDescent="0.25">
      <c r="A12" s="4" t="s">
        <v>57</v>
      </c>
      <c r="B12" s="4" t="s">
        <v>95</v>
      </c>
      <c r="C12" s="6">
        <v>10219278</v>
      </c>
      <c r="D12" s="6">
        <v>52557</v>
      </c>
      <c r="E12" s="6">
        <v>10248717</v>
      </c>
      <c r="F12" s="6">
        <v>4867065</v>
      </c>
      <c r="G12" s="6">
        <v>520520</v>
      </c>
      <c r="H12" s="6">
        <v>7174704</v>
      </c>
      <c r="I12" s="6">
        <v>2435486.4</v>
      </c>
      <c r="J12" s="6">
        <v>78418.2</v>
      </c>
      <c r="K12" s="6">
        <v>112296</v>
      </c>
      <c r="L12" s="6">
        <v>35709041.600000001</v>
      </c>
    </row>
    <row r="13" spans="1:12" ht="14.55" customHeight="1" x14ac:dyDescent="0.25">
      <c r="A13" s="4" t="s">
        <v>58</v>
      </c>
      <c r="B13" s="4" t="s">
        <v>93</v>
      </c>
      <c r="C13" s="6">
        <v>7125389.2000000002</v>
      </c>
      <c r="D13" s="6">
        <v>4822701</v>
      </c>
      <c r="E13" s="6">
        <v>1834272</v>
      </c>
      <c r="F13" s="6">
        <v>1132550</v>
      </c>
      <c r="G13" s="6">
        <v>23905</v>
      </c>
      <c r="H13" s="6">
        <v>858060</v>
      </c>
      <c r="I13" s="6">
        <v>642430.80000000005</v>
      </c>
      <c r="J13" s="6">
        <v>199.8</v>
      </c>
      <c r="K13" s="6"/>
      <c r="L13" s="6">
        <v>16439507.800000001</v>
      </c>
    </row>
    <row r="14" spans="1:12" ht="14.55" customHeight="1" x14ac:dyDescent="0.25">
      <c r="A14" s="4" t="s">
        <v>58</v>
      </c>
      <c r="B14" s="4" t="s">
        <v>94</v>
      </c>
      <c r="C14" s="6">
        <v>1530594.2</v>
      </c>
      <c r="D14" s="6">
        <v>3728904</v>
      </c>
      <c r="E14" s="6">
        <v>1389132</v>
      </c>
      <c r="F14" s="6">
        <v>733250</v>
      </c>
      <c r="G14" s="6">
        <v>53809</v>
      </c>
      <c r="H14" s="6">
        <v>9285756</v>
      </c>
      <c r="I14" s="6">
        <v>1301089.2</v>
      </c>
      <c r="J14" s="6">
        <v>16</v>
      </c>
      <c r="K14" s="6">
        <v>24</v>
      </c>
      <c r="L14" s="6">
        <v>18022574.399999999</v>
      </c>
    </row>
    <row r="15" spans="1:12" ht="14.55" customHeight="1" x14ac:dyDescent="0.25">
      <c r="A15" s="4" t="s">
        <v>58</v>
      </c>
      <c r="B15" s="4" t="s">
        <v>95</v>
      </c>
      <c r="C15" s="6">
        <v>9406182</v>
      </c>
      <c r="D15" s="6">
        <v>9681298.5999999996</v>
      </c>
      <c r="E15" s="6">
        <v>3407205</v>
      </c>
      <c r="F15" s="6">
        <v>1592235</v>
      </c>
      <c r="G15" s="6">
        <v>157297</v>
      </c>
      <c r="H15" s="6">
        <v>8665092</v>
      </c>
      <c r="I15" s="6">
        <v>2556957.6</v>
      </c>
      <c r="J15" s="6">
        <v>84080.8</v>
      </c>
      <c r="K15" s="6">
        <v>118200</v>
      </c>
      <c r="L15" s="6">
        <v>35668548</v>
      </c>
    </row>
    <row r="16" spans="1:12" ht="14.55" customHeight="1" x14ac:dyDescent="0.25">
      <c r="A16" s="4" t="s">
        <v>59</v>
      </c>
      <c r="B16" s="4" t="s">
        <v>93</v>
      </c>
      <c r="C16" s="6">
        <v>5591602</v>
      </c>
      <c r="D16" s="6">
        <v>5724837</v>
      </c>
      <c r="E16" s="6"/>
      <c r="F16" s="6"/>
      <c r="G16" s="6"/>
      <c r="H16" s="6">
        <v>665616</v>
      </c>
      <c r="I16" s="6">
        <v>617419.19999999995</v>
      </c>
      <c r="J16" s="6">
        <v>165.8</v>
      </c>
      <c r="K16" s="6"/>
      <c r="L16" s="6">
        <v>12599640</v>
      </c>
    </row>
    <row r="17" spans="1:12" ht="14.55" customHeight="1" x14ac:dyDescent="0.25">
      <c r="A17" s="4" t="s">
        <v>59</v>
      </c>
      <c r="B17" s="4" t="s">
        <v>94</v>
      </c>
      <c r="C17" s="6">
        <v>1255953</v>
      </c>
      <c r="D17" s="6">
        <v>4587453</v>
      </c>
      <c r="E17" s="6"/>
      <c r="F17" s="6"/>
      <c r="G17" s="6"/>
      <c r="H17" s="6">
        <v>7999500</v>
      </c>
      <c r="I17" s="6">
        <v>1344181.2</v>
      </c>
      <c r="J17" s="6"/>
      <c r="K17" s="6"/>
      <c r="L17" s="6">
        <v>15187087.199999999</v>
      </c>
    </row>
    <row r="18" spans="1:12" ht="14.55" customHeight="1" x14ac:dyDescent="0.25">
      <c r="A18" s="4" t="s">
        <v>59</v>
      </c>
      <c r="B18" s="4" t="s">
        <v>95</v>
      </c>
      <c r="C18" s="6">
        <v>6926503</v>
      </c>
      <c r="D18" s="6">
        <v>12218229</v>
      </c>
      <c r="E18" s="6"/>
      <c r="F18" s="6"/>
      <c r="G18" s="6"/>
      <c r="H18" s="6">
        <v>8036016</v>
      </c>
      <c r="I18" s="6">
        <v>2577681.6</v>
      </c>
      <c r="J18" s="6">
        <v>85707.199999999997</v>
      </c>
      <c r="K18" s="6">
        <v>92772</v>
      </c>
      <c r="L18" s="6">
        <v>29936908.800000001</v>
      </c>
    </row>
    <row r="19" spans="1:12" ht="14.55" customHeight="1" x14ac:dyDescent="0.25">
      <c r="A19" s="4" t="s">
        <v>60</v>
      </c>
      <c r="B19" s="4" t="s">
        <v>93</v>
      </c>
      <c r="C19" s="6">
        <v>2149862</v>
      </c>
      <c r="D19" s="6">
        <v>2234373</v>
      </c>
      <c r="E19" s="6"/>
      <c r="F19" s="6"/>
      <c r="G19" s="6"/>
      <c r="H19" s="6">
        <v>243252</v>
      </c>
      <c r="I19" s="6">
        <v>515634</v>
      </c>
      <c r="J19" s="6">
        <v>111.2</v>
      </c>
      <c r="K19" s="6"/>
      <c r="L19" s="6">
        <v>5143232.2</v>
      </c>
    </row>
    <row r="20" spans="1:12" ht="14.55" customHeight="1" x14ac:dyDescent="0.25">
      <c r="A20" s="4" t="s">
        <v>60</v>
      </c>
      <c r="B20" s="4" t="s">
        <v>94</v>
      </c>
      <c r="C20" s="6">
        <v>480072</v>
      </c>
      <c r="D20" s="6">
        <v>1953546</v>
      </c>
      <c r="E20" s="6"/>
      <c r="F20" s="6"/>
      <c r="G20" s="6"/>
      <c r="H20" s="6">
        <v>2718312</v>
      </c>
      <c r="I20" s="6">
        <v>1177826.3999999999</v>
      </c>
      <c r="J20" s="6"/>
      <c r="K20" s="6"/>
      <c r="L20" s="6">
        <v>6329756.4000000004</v>
      </c>
    </row>
    <row r="21" spans="1:12" ht="14.55" customHeight="1" x14ac:dyDescent="0.25">
      <c r="A21" s="4" t="s">
        <v>60</v>
      </c>
      <c r="B21" s="4" t="s">
        <v>95</v>
      </c>
      <c r="C21" s="6">
        <v>2257929</v>
      </c>
      <c r="D21" s="6">
        <v>4905126</v>
      </c>
      <c r="E21" s="6"/>
      <c r="F21" s="6"/>
      <c r="G21" s="6"/>
      <c r="H21" s="6">
        <v>3006984</v>
      </c>
      <c r="I21" s="6">
        <v>2601094.7999999998</v>
      </c>
      <c r="J21" s="6">
        <v>63179.6</v>
      </c>
      <c r="K21" s="6">
        <v>44160</v>
      </c>
      <c r="L21" s="6">
        <v>12878473.4</v>
      </c>
    </row>
    <row r="22" spans="1:12" ht="14.55" customHeight="1" x14ac:dyDescent="0.25">
      <c r="A22" s="4" t="s">
        <v>61</v>
      </c>
      <c r="B22" s="4" t="s">
        <v>93</v>
      </c>
      <c r="C22" s="6">
        <v>8492945.1999999993</v>
      </c>
      <c r="D22" s="6">
        <v>7715345.4000000004</v>
      </c>
      <c r="E22" s="6"/>
      <c r="F22" s="6"/>
      <c r="G22" s="6"/>
      <c r="H22" s="6">
        <v>840264</v>
      </c>
      <c r="I22" s="6">
        <v>588523.19999999995</v>
      </c>
      <c r="J22" s="6">
        <v>278.2</v>
      </c>
      <c r="K22" s="6"/>
      <c r="L22" s="6">
        <v>17637356</v>
      </c>
    </row>
    <row r="23" spans="1:12" ht="14.55" customHeight="1" x14ac:dyDescent="0.25">
      <c r="A23" s="4" t="s">
        <v>61</v>
      </c>
      <c r="B23" s="4" t="s">
        <v>94</v>
      </c>
      <c r="C23" s="6">
        <v>2244343.2000000002</v>
      </c>
      <c r="D23" s="6">
        <v>6552952.2000000002</v>
      </c>
      <c r="E23" s="6"/>
      <c r="F23" s="6"/>
      <c r="G23" s="6"/>
      <c r="H23" s="6">
        <v>10698888</v>
      </c>
      <c r="I23" s="6">
        <v>1173687.6000000001</v>
      </c>
      <c r="J23" s="6">
        <v>5</v>
      </c>
      <c r="K23" s="6"/>
      <c r="L23" s="6">
        <v>20669876</v>
      </c>
    </row>
    <row r="24" spans="1:12" ht="14.55" customHeight="1" x14ac:dyDescent="0.25">
      <c r="A24" s="4" t="s">
        <v>61</v>
      </c>
      <c r="B24" s="4" t="s">
        <v>95</v>
      </c>
      <c r="C24" s="6">
        <v>12260050.800000001</v>
      </c>
      <c r="D24" s="6">
        <v>15871570.199999999</v>
      </c>
      <c r="E24" s="6"/>
      <c r="F24" s="6"/>
      <c r="G24" s="6"/>
      <c r="H24" s="6">
        <v>10413840</v>
      </c>
      <c r="I24" s="6">
        <v>2599492.6</v>
      </c>
      <c r="J24" s="6">
        <v>123508.6</v>
      </c>
      <c r="K24" s="6">
        <v>149412</v>
      </c>
      <c r="L24" s="6">
        <v>41417874.200000003</v>
      </c>
    </row>
    <row r="25" spans="1:12" x14ac:dyDescent="0.25">
      <c r="A25" s="4"/>
      <c r="B25" s="4"/>
      <c r="C25" s="6"/>
      <c r="D25" s="6"/>
      <c r="E25" s="6"/>
      <c r="F25" s="6"/>
      <c r="G25" s="6"/>
      <c r="H25" s="6"/>
      <c r="I25" s="6"/>
      <c r="J25" s="6"/>
      <c r="K25" s="6"/>
      <c r="L25" s="6"/>
    </row>
    <row r="26" spans="1:12" x14ac:dyDescent="0.25">
      <c r="A26" s="4"/>
      <c r="B26" s="4"/>
      <c r="C26" s="6"/>
      <c r="D26" s="6"/>
      <c r="E26" s="6"/>
      <c r="F26" s="6"/>
      <c r="G26" s="6"/>
      <c r="H26" s="6"/>
      <c r="I26" s="6"/>
      <c r="J26" s="6"/>
      <c r="K26" s="6"/>
      <c r="L26" s="6"/>
    </row>
    <row r="27" spans="1:12" x14ac:dyDescent="0.25">
      <c r="A27" s="4"/>
      <c r="B27" s="4"/>
      <c r="C27" s="6"/>
      <c r="D27" s="6"/>
      <c r="E27" s="6"/>
      <c r="F27" s="6"/>
      <c r="G27" s="6"/>
      <c r="H27" s="6"/>
      <c r="I27" s="6"/>
      <c r="J27" s="6"/>
      <c r="K27" s="6"/>
      <c r="L27" s="6"/>
    </row>
    <row r="28" spans="1:12" x14ac:dyDescent="0.25">
      <c r="A28" s="4"/>
      <c r="B28" s="4"/>
      <c r="C28" s="6"/>
      <c r="D28" s="6"/>
      <c r="E28" s="6"/>
      <c r="F28" s="6"/>
      <c r="G28" s="6"/>
      <c r="H28" s="6"/>
      <c r="I28" s="6"/>
      <c r="J28" s="6"/>
      <c r="K28" s="6"/>
      <c r="L28" s="6"/>
    </row>
    <row r="29" spans="1:12" x14ac:dyDescent="0.25">
      <c r="A29" s="4"/>
      <c r="B29" s="4"/>
      <c r="C29" s="6"/>
      <c r="D29" s="6"/>
      <c r="E29" s="6"/>
      <c r="F29" s="6"/>
      <c r="G29" s="6"/>
      <c r="H29" s="6"/>
      <c r="I29" s="6"/>
      <c r="J29" s="6"/>
      <c r="K29" s="6"/>
      <c r="L29" s="6"/>
    </row>
    <row r="30" spans="1:12" x14ac:dyDescent="0.25">
      <c r="A30" s="4"/>
      <c r="B30" s="4"/>
      <c r="C30" s="6"/>
      <c r="D30" s="6"/>
      <c r="E30" s="6"/>
      <c r="F30" s="6"/>
      <c r="G30" s="6"/>
      <c r="H30" s="6"/>
      <c r="I30" s="6"/>
      <c r="J30" s="6"/>
      <c r="K30" s="6"/>
      <c r="L30" s="6"/>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0"/>
  <sheetViews>
    <sheetView showGridLines="0" workbookViewId="0"/>
  </sheetViews>
  <sheetFormatPr defaultColWidth="11.5546875" defaultRowHeight="13.2" x14ac:dyDescent="0.25"/>
  <cols>
    <col min="1" max="1" width="20.6640625" customWidth="1"/>
    <col min="2" max="2" width="16.6640625" customWidth="1"/>
    <col min="3" max="10" width="14.6640625" customWidth="1"/>
    <col min="11" max="11" width="37.6640625" customWidth="1"/>
    <col min="12" max="12" width="14.6640625" customWidth="1"/>
  </cols>
  <sheetData>
    <row r="1" spans="1:12" ht="14.55" customHeight="1" x14ac:dyDescent="0.25">
      <c r="A1" s="1" t="s">
        <v>130</v>
      </c>
    </row>
    <row r="2" spans="1:12" ht="28.95" customHeight="1" x14ac:dyDescent="0.25">
      <c r="A2" s="1" t="s">
        <v>42</v>
      </c>
    </row>
    <row r="3" spans="1:12" ht="14.55" customHeight="1" x14ac:dyDescent="0.25">
      <c r="A3" t="s">
        <v>43</v>
      </c>
    </row>
    <row r="4" spans="1:12" ht="14.55" customHeight="1" x14ac:dyDescent="0.25">
      <c r="A4" t="s">
        <v>90</v>
      </c>
    </row>
    <row r="5" spans="1:12" ht="14.55" customHeight="1" x14ac:dyDescent="0.25">
      <c r="A5" t="s">
        <v>91</v>
      </c>
    </row>
    <row r="6" spans="1:12" ht="28.95" customHeight="1" x14ac:dyDescent="0.25">
      <c r="A6" s="3" t="s">
        <v>3</v>
      </c>
      <c r="B6" s="3" t="s">
        <v>15</v>
      </c>
      <c r="C6" s="5" t="s">
        <v>46</v>
      </c>
      <c r="D6" s="5" t="s">
        <v>47</v>
      </c>
      <c r="E6" s="5" t="s">
        <v>48</v>
      </c>
      <c r="F6" s="5" t="s">
        <v>49</v>
      </c>
      <c r="G6" s="5" t="s">
        <v>50</v>
      </c>
      <c r="H6" s="5" t="s">
        <v>51</v>
      </c>
      <c r="I6" s="5" t="s">
        <v>52</v>
      </c>
      <c r="J6" s="5" t="s">
        <v>53</v>
      </c>
      <c r="K6" s="5" t="s">
        <v>54</v>
      </c>
      <c r="L6" s="5" t="s">
        <v>55</v>
      </c>
    </row>
    <row r="7" spans="1:12" ht="14.55" customHeight="1" x14ac:dyDescent="0.25">
      <c r="A7" s="4" t="s">
        <v>56</v>
      </c>
      <c r="B7" s="4" t="s">
        <v>93</v>
      </c>
      <c r="C7" s="7">
        <v>44.665231718078701</v>
      </c>
      <c r="D7" s="7">
        <v>9.7149401873780402E-3</v>
      </c>
      <c r="E7" s="7">
        <v>26.410510679870502</v>
      </c>
      <c r="F7" s="7">
        <v>20.3134224165338</v>
      </c>
      <c r="G7" s="7">
        <v>0.42004306526407698</v>
      </c>
      <c r="H7" s="7">
        <v>4.7234285138884902</v>
      </c>
      <c r="I7" s="7">
        <v>3.4566249082396698</v>
      </c>
      <c r="J7" s="7">
        <v>1.0237579374673699E-3</v>
      </c>
      <c r="K7" s="7"/>
      <c r="L7" s="7">
        <v>100</v>
      </c>
    </row>
    <row r="8" spans="1:12" ht="14.55" customHeight="1" x14ac:dyDescent="0.25">
      <c r="A8" s="4" t="s">
        <v>56</v>
      </c>
      <c r="B8" s="4" t="s">
        <v>94</v>
      </c>
      <c r="C8" s="7">
        <v>9.9883853703577898</v>
      </c>
      <c r="D8" s="7">
        <v>9.9224407515605701E-3</v>
      </c>
      <c r="E8" s="7">
        <v>24.075663979153401</v>
      </c>
      <c r="F8" s="7">
        <v>13.2599764130675</v>
      </c>
      <c r="G8" s="7">
        <v>0.97325237951320398</v>
      </c>
      <c r="H8" s="7">
        <v>44.675648209619403</v>
      </c>
      <c r="I8" s="7">
        <v>7.0169240606523404</v>
      </c>
      <c r="J8" s="7">
        <v>9.4182854704930001E-5</v>
      </c>
      <c r="K8" s="7">
        <v>1.3296403017166601E-4</v>
      </c>
      <c r="L8" s="7">
        <v>100</v>
      </c>
    </row>
    <row r="9" spans="1:12" ht="14.55" customHeight="1" x14ac:dyDescent="0.25">
      <c r="A9" s="4" t="s">
        <v>56</v>
      </c>
      <c r="B9" s="4" t="s">
        <v>95</v>
      </c>
      <c r="C9" s="7">
        <v>30.3925042240264</v>
      </c>
      <c r="D9" s="7">
        <v>4.9321338661531804E-3</v>
      </c>
      <c r="E9" s="7">
        <v>28.650495374573399</v>
      </c>
      <c r="F9" s="7">
        <v>13.6058908956474</v>
      </c>
      <c r="G9" s="7">
        <v>1.4676842394523699</v>
      </c>
      <c r="H9" s="7">
        <v>18.5714433469177</v>
      </c>
      <c r="I9" s="7">
        <v>6.7824948276920498</v>
      </c>
      <c r="J9" s="7">
        <v>0.20150018959156399</v>
      </c>
      <c r="K9" s="7">
        <v>0.32305476823303297</v>
      </c>
      <c r="L9" s="7">
        <v>100</v>
      </c>
    </row>
    <row r="10" spans="1:12" ht="14.55" customHeight="1" x14ac:dyDescent="0.25">
      <c r="A10" s="4" t="s">
        <v>57</v>
      </c>
      <c r="B10" s="4" t="s">
        <v>93</v>
      </c>
      <c r="C10" s="7">
        <v>43.392745179906903</v>
      </c>
      <c r="D10" s="7">
        <v>0.15147459444558001</v>
      </c>
      <c r="E10" s="7">
        <v>28.299343542884301</v>
      </c>
      <c r="F10" s="7">
        <v>19.474279095723301</v>
      </c>
      <c r="G10" s="7">
        <v>0.43182291533766898</v>
      </c>
      <c r="H10" s="7">
        <v>4.6961026586273604</v>
      </c>
      <c r="I10" s="7">
        <v>3.5532141610339898</v>
      </c>
      <c r="J10" s="7">
        <v>1.01785204082153E-3</v>
      </c>
      <c r="K10" s="7"/>
      <c r="L10" s="7">
        <v>100</v>
      </c>
    </row>
    <row r="11" spans="1:12" ht="14.55" customHeight="1" x14ac:dyDescent="0.25">
      <c r="A11" s="4" t="s">
        <v>57</v>
      </c>
      <c r="B11" s="4" t="s">
        <v>94</v>
      </c>
      <c r="C11" s="7">
        <v>9.23251073741495</v>
      </c>
      <c r="D11" s="7">
        <v>0.13734029631352901</v>
      </c>
      <c r="E11" s="7">
        <v>23.573675962343799</v>
      </c>
      <c r="F11" s="7">
        <v>12.5797954154609</v>
      </c>
      <c r="G11" s="7">
        <v>0.98763870819279798</v>
      </c>
      <c r="H11" s="7">
        <v>46.489224159644898</v>
      </c>
      <c r="I11" s="7">
        <v>6.9995235860246501</v>
      </c>
      <c r="J11" s="7">
        <v>1.6028759126742701E-4</v>
      </c>
      <c r="K11" s="7">
        <v>1.3084701327953301E-4</v>
      </c>
      <c r="L11" s="7">
        <v>100</v>
      </c>
    </row>
    <row r="12" spans="1:12" ht="14.55" customHeight="1" x14ac:dyDescent="0.25">
      <c r="A12" s="4" t="s">
        <v>57</v>
      </c>
      <c r="B12" s="4" t="s">
        <v>95</v>
      </c>
      <c r="C12" s="7">
        <v>28.6181805562656</v>
      </c>
      <c r="D12" s="7">
        <v>0.14718121138261001</v>
      </c>
      <c r="E12" s="7">
        <v>28.700621861551198</v>
      </c>
      <c r="F12" s="7">
        <v>13.6297833319615</v>
      </c>
      <c r="G12" s="7">
        <v>1.4576700372714599</v>
      </c>
      <c r="H12" s="7">
        <v>20.092121430668701</v>
      </c>
      <c r="I12" s="7">
        <v>6.8203633894223596</v>
      </c>
      <c r="J12" s="7">
        <v>0.219603205480597</v>
      </c>
      <c r="K12" s="7">
        <v>0.314474975995995</v>
      </c>
      <c r="L12" s="7">
        <v>100</v>
      </c>
    </row>
    <row r="13" spans="1:12" ht="14.55" customHeight="1" x14ac:dyDescent="0.25">
      <c r="A13" s="4" t="s">
        <v>58</v>
      </c>
      <c r="B13" s="4" t="s">
        <v>93</v>
      </c>
      <c r="C13" s="7">
        <v>43.343081110980698</v>
      </c>
      <c r="D13" s="7">
        <v>29.3360425304217</v>
      </c>
      <c r="E13" s="7">
        <v>11.1577063152706</v>
      </c>
      <c r="F13" s="7">
        <v>6.88919652448475</v>
      </c>
      <c r="G13" s="7">
        <v>0.14541189609095201</v>
      </c>
      <c r="H13" s="7">
        <v>5.2194993331856301</v>
      </c>
      <c r="I13" s="7">
        <v>3.90784692471146</v>
      </c>
      <c r="J13" s="7">
        <v>1.21536485417161E-3</v>
      </c>
      <c r="K13" s="7"/>
      <c r="L13" s="7">
        <v>100</v>
      </c>
    </row>
    <row r="14" spans="1:12" ht="14.55" customHeight="1" x14ac:dyDescent="0.25">
      <c r="A14" s="4" t="s">
        <v>58</v>
      </c>
      <c r="B14" s="4" t="s">
        <v>94</v>
      </c>
      <c r="C14" s="7">
        <v>8.4926501954127005</v>
      </c>
      <c r="D14" s="7">
        <v>20.690185082548499</v>
      </c>
      <c r="E14" s="7">
        <v>7.70773347452515</v>
      </c>
      <c r="F14" s="7">
        <v>4.06850865878517</v>
      </c>
      <c r="G14" s="7">
        <v>0.29856444926092202</v>
      </c>
      <c r="H14" s="7">
        <v>51.522916726036698</v>
      </c>
      <c r="I14" s="7">
        <v>7.2192194695559104</v>
      </c>
      <c r="J14" s="7">
        <v>8.8777550004177002E-5</v>
      </c>
      <c r="K14" s="7">
        <v>1.33166325006265E-4</v>
      </c>
      <c r="L14" s="7">
        <v>100</v>
      </c>
    </row>
    <row r="15" spans="1:12" ht="14.55" customHeight="1" x14ac:dyDescent="0.25">
      <c r="A15" s="4" t="s">
        <v>58</v>
      </c>
      <c r="B15" s="4" t="s">
        <v>95</v>
      </c>
      <c r="C15" s="7">
        <v>26.371081884241502</v>
      </c>
      <c r="D15" s="7">
        <v>27.142396152487098</v>
      </c>
      <c r="E15" s="7">
        <v>9.5524073477843796</v>
      </c>
      <c r="F15" s="7">
        <v>4.4639748161321302</v>
      </c>
      <c r="G15" s="7">
        <v>0.44099636464035502</v>
      </c>
      <c r="H15" s="7">
        <v>24.293369048832599</v>
      </c>
      <c r="I15" s="7">
        <v>7.1686618698355797</v>
      </c>
      <c r="J15" s="7">
        <v>0.23572812663975001</v>
      </c>
      <c r="K15" s="7">
        <v>0.33138438940659998</v>
      </c>
      <c r="L15" s="7">
        <v>100</v>
      </c>
    </row>
    <row r="16" spans="1:12" ht="14.55" customHeight="1" x14ac:dyDescent="0.25">
      <c r="A16" s="4" t="s">
        <v>59</v>
      </c>
      <c r="B16" s="4" t="s">
        <v>93</v>
      </c>
      <c r="C16" s="7">
        <v>44.379061623982899</v>
      </c>
      <c r="D16" s="7">
        <v>45.436512471784901</v>
      </c>
      <c r="E16" s="7"/>
      <c r="F16" s="7"/>
      <c r="G16" s="7"/>
      <c r="H16" s="7">
        <v>5.2828176043125001</v>
      </c>
      <c r="I16" s="7">
        <v>4.9002923893063599</v>
      </c>
      <c r="J16" s="7">
        <v>1.3159106133191099E-3</v>
      </c>
      <c r="K16" s="7"/>
      <c r="L16" s="7">
        <v>100</v>
      </c>
    </row>
    <row r="17" spans="1:12" ht="14.55" customHeight="1" x14ac:dyDescent="0.25">
      <c r="A17" s="4" t="s">
        <v>59</v>
      </c>
      <c r="B17" s="4" t="s">
        <v>94</v>
      </c>
      <c r="C17" s="7">
        <v>8.2698741599376593</v>
      </c>
      <c r="D17" s="7">
        <v>30.206272865806699</v>
      </c>
      <c r="E17" s="7"/>
      <c r="F17" s="7"/>
      <c r="G17" s="7"/>
      <c r="H17" s="7">
        <v>52.673036604412196</v>
      </c>
      <c r="I17" s="7">
        <v>8.8508163698434608</v>
      </c>
      <c r="J17" s="7"/>
      <c r="K17" s="7"/>
      <c r="L17" s="7">
        <v>100</v>
      </c>
    </row>
    <row r="18" spans="1:12" ht="14.55" customHeight="1" x14ac:dyDescent="0.25">
      <c r="A18" s="4" t="s">
        <v>59</v>
      </c>
      <c r="B18" s="4" t="s">
        <v>95</v>
      </c>
      <c r="C18" s="7">
        <v>23.137001372700201</v>
      </c>
      <c r="D18" s="7">
        <v>40.813261922353199</v>
      </c>
      <c r="E18" s="7"/>
      <c r="F18" s="7"/>
      <c r="G18" s="7"/>
      <c r="H18" s="7">
        <v>26.843172265000199</v>
      </c>
      <c r="I18" s="7">
        <v>8.6103799734994695</v>
      </c>
      <c r="J18" s="7">
        <v>0.28629275177536001</v>
      </c>
      <c r="K18" s="7">
        <v>0.30989171467162302</v>
      </c>
      <c r="L18" s="7">
        <v>100</v>
      </c>
    </row>
    <row r="19" spans="1:12" ht="14.55" customHeight="1" x14ac:dyDescent="0.25">
      <c r="A19" s="4" t="s">
        <v>60</v>
      </c>
      <c r="B19" s="4" t="s">
        <v>93</v>
      </c>
      <c r="C19" s="7">
        <v>41.799823853957001</v>
      </c>
      <c r="D19" s="7">
        <v>43.442973467151603</v>
      </c>
      <c r="E19" s="7"/>
      <c r="F19" s="7"/>
      <c r="G19" s="7"/>
      <c r="H19" s="7">
        <v>4.7295550840578402</v>
      </c>
      <c r="I19" s="7">
        <v>10.025485530285801</v>
      </c>
      <c r="J19" s="7">
        <v>2.1620645476593502E-3</v>
      </c>
      <c r="K19" s="7"/>
      <c r="L19" s="7">
        <v>100</v>
      </c>
    </row>
    <row r="20" spans="1:12" ht="14.55" customHeight="1" x14ac:dyDescent="0.25">
      <c r="A20" s="4" t="s">
        <v>60</v>
      </c>
      <c r="B20" s="4" t="s">
        <v>94</v>
      </c>
      <c r="C20" s="7">
        <v>7.5843677017333597</v>
      </c>
      <c r="D20" s="7">
        <v>30.862893870607699</v>
      </c>
      <c r="E20" s="7"/>
      <c r="F20" s="7"/>
      <c r="G20" s="7"/>
      <c r="H20" s="7">
        <v>42.944970204540603</v>
      </c>
      <c r="I20" s="7">
        <v>18.607768223118299</v>
      </c>
      <c r="J20" s="7"/>
      <c r="K20" s="7"/>
      <c r="L20" s="7">
        <v>100</v>
      </c>
    </row>
    <row r="21" spans="1:12" ht="14.55" customHeight="1" x14ac:dyDescent="0.25">
      <c r="A21" s="4" t="s">
        <v>60</v>
      </c>
      <c r="B21" s="4" t="s">
        <v>95</v>
      </c>
      <c r="C21" s="7">
        <v>17.532582705027799</v>
      </c>
      <c r="D21" s="7">
        <v>38.087790746999602</v>
      </c>
      <c r="E21" s="7"/>
      <c r="F21" s="7"/>
      <c r="G21" s="7"/>
      <c r="H21" s="7">
        <v>23.348916495024898</v>
      </c>
      <c r="I21" s="7">
        <v>20.197229277190601</v>
      </c>
      <c r="J21" s="7">
        <v>0.49058299099332697</v>
      </c>
      <c r="K21" s="7">
        <v>0.34289778476383698</v>
      </c>
      <c r="L21" s="7">
        <v>100</v>
      </c>
    </row>
    <row r="22" spans="1:12" ht="14.55" customHeight="1" x14ac:dyDescent="0.25">
      <c r="A22" s="4" t="s">
        <v>61</v>
      </c>
      <c r="B22" s="4" t="s">
        <v>93</v>
      </c>
      <c r="C22" s="7">
        <v>48.153165361066598</v>
      </c>
      <c r="D22" s="7">
        <v>43.744342405970599</v>
      </c>
      <c r="E22" s="7"/>
      <c r="F22" s="7"/>
      <c r="G22" s="7"/>
      <c r="H22" s="7">
        <v>4.7641154377107302</v>
      </c>
      <c r="I22" s="7">
        <v>3.3367994613251599</v>
      </c>
      <c r="J22" s="7">
        <v>1.57733392692193E-3</v>
      </c>
      <c r="K22" s="7"/>
      <c r="L22" s="7">
        <v>100</v>
      </c>
    </row>
    <row r="23" spans="1:12" ht="14.55" customHeight="1" x14ac:dyDescent="0.25">
      <c r="A23" s="4" t="s">
        <v>61</v>
      </c>
      <c r="B23" s="4" t="s">
        <v>94</v>
      </c>
      <c r="C23" s="7">
        <v>10.8580390129094</v>
      </c>
      <c r="D23" s="7">
        <v>31.7029100706748</v>
      </c>
      <c r="E23" s="7"/>
      <c r="F23" s="7"/>
      <c r="G23" s="7"/>
      <c r="H23" s="7">
        <v>51.760774955785898</v>
      </c>
      <c r="I23" s="7">
        <v>5.6782517708379103</v>
      </c>
      <c r="J23" s="7">
        <v>2.41897919465022E-5</v>
      </c>
      <c r="K23" s="7"/>
      <c r="L23" s="7">
        <v>100</v>
      </c>
    </row>
    <row r="24" spans="1:12" ht="14.55" customHeight="1" x14ac:dyDescent="0.25">
      <c r="A24" s="4" t="s">
        <v>61</v>
      </c>
      <c r="B24" s="4" t="s">
        <v>95</v>
      </c>
      <c r="C24" s="7">
        <v>29.600869278800399</v>
      </c>
      <c r="D24" s="7">
        <v>38.320581407338402</v>
      </c>
      <c r="E24" s="7"/>
      <c r="F24" s="7"/>
      <c r="G24" s="7"/>
      <c r="H24" s="7">
        <v>25.143347410138201</v>
      </c>
      <c r="I24" s="7">
        <v>6.27625789640358</v>
      </c>
      <c r="J24" s="7">
        <v>0.29820120512124199</v>
      </c>
      <c r="K24" s="7">
        <v>0.360742802198187</v>
      </c>
      <c r="L24" s="7">
        <v>100</v>
      </c>
    </row>
    <row r="25" spans="1:12" x14ac:dyDescent="0.25">
      <c r="A25" s="4"/>
      <c r="B25" s="4"/>
      <c r="C25" s="7"/>
      <c r="D25" s="7"/>
      <c r="E25" s="7"/>
      <c r="F25" s="7"/>
      <c r="G25" s="7"/>
      <c r="H25" s="7"/>
      <c r="I25" s="7"/>
      <c r="J25" s="7"/>
      <c r="K25" s="7"/>
      <c r="L25" s="7"/>
    </row>
    <row r="26" spans="1:12" x14ac:dyDescent="0.25">
      <c r="A26" s="4"/>
      <c r="B26" s="4"/>
      <c r="C26" s="7"/>
      <c r="D26" s="7"/>
      <c r="E26" s="7"/>
      <c r="F26" s="7"/>
      <c r="G26" s="7"/>
      <c r="H26" s="7"/>
      <c r="I26" s="7"/>
      <c r="J26" s="7"/>
      <c r="K26" s="7"/>
      <c r="L26" s="7"/>
    </row>
    <row r="27" spans="1:12" x14ac:dyDescent="0.25">
      <c r="A27" s="4"/>
      <c r="B27" s="4"/>
      <c r="C27" s="7"/>
      <c r="D27" s="7"/>
      <c r="E27" s="7"/>
      <c r="F27" s="7"/>
      <c r="G27" s="7"/>
      <c r="H27" s="7"/>
      <c r="I27" s="7"/>
      <c r="J27" s="7"/>
      <c r="K27" s="7"/>
      <c r="L27" s="7"/>
    </row>
    <row r="28" spans="1:12" x14ac:dyDescent="0.25">
      <c r="A28" s="4"/>
      <c r="B28" s="4"/>
      <c r="C28" s="7"/>
      <c r="D28" s="7"/>
      <c r="E28" s="7"/>
      <c r="F28" s="7"/>
      <c r="G28" s="7"/>
      <c r="H28" s="7"/>
      <c r="I28" s="7"/>
      <c r="J28" s="7"/>
      <c r="K28" s="7"/>
      <c r="L28" s="7"/>
    </row>
    <row r="29" spans="1:12" x14ac:dyDescent="0.25">
      <c r="A29" s="4"/>
      <c r="B29" s="4"/>
      <c r="C29" s="7"/>
      <c r="D29" s="7"/>
      <c r="E29" s="7"/>
      <c r="F29" s="7"/>
      <c r="G29" s="7"/>
      <c r="H29" s="7"/>
      <c r="I29" s="7"/>
      <c r="J29" s="7"/>
      <c r="K29" s="7"/>
      <c r="L29" s="7"/>
    </row>
    <row r="30" spans="1:12" x14ac:dyDescent="0.25">
      <c r="A30" s="4"/>
      <c r="B30" s="4"/>
      <c r="C30" s="7"/>
      <c r="D30" s="7"/>
      <c r="E30" s="7"/>
      <c r="F30" s="7"/>
      <c r="G30" s="7"/>
      <c r="H30" s="7"/>
      <c r="I30" s="7"/>
      <c r="J30" s="7"/>
      <c r="K30" s="7"/>
      <c r="L30" s="7"/>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showGridLines="0" workbookViewId="0"/>
  </sheetViews>
  <sheetFormatPr defaultColWidth="11.5546875" defaultRowHeight="13.2" x14ac:dyDescent="0.25"/>
  <cols>
    <col min="1" max="1" width="35.77734375" customWidth="1"/>
    <col min="2" max="2" width="155.6640625" customWidth="1"/>
  </cols>
  <sheetData>
    <row r="1" spans="1:2" x14ac:dyDescent="0.25">
      <c r="A1" s="1" t="s">
        <v>0</v>
      </c>
    </row>
    <row r="2" spans="1:2" ht="28.95" customHeight="1" x14ac:dyDescent="0.25">
      <c r="A2" s="1" t="s">
        <v>1</v>
      </c>
      <c r="B2" s="1" t="s">
        <v>2</v>
      </c>
    </row>
    <row r="3" spans="1:2" ht="30" customHeight="1" x14ac:dyDescent="0.25">
      <c r="A3" t="s">
        <v>3</v>
      </c>
      <c r="B3" s="2" t="s">
        <v>4</v>
      </c>
    </row>
    <row r="4" spans="1:2" ht="14.55" customHeight="1" x14ac:dyDescent="0.25">
      <c r="A4" t="s">
        <v>5</v>
      </c>
      <c r="B4" t="s">
        <v>6</v>
      </c>
    </row>
    <row r="5" spans="1:2" ht="30" customHeight="1" x14ac:dyDescent="0.25">
      <c r="A5" t="s">
        <v>7</v>
      </c>
      <c r="B5" s="2" t="s">
        <v>8</v>
      </c>
    </row>
    <row r="6" spans="1:2" ht="30" customHeight="1" x14ac:dyDescent="0.25">
      <c r="A6" s="2" t="s">
        <v>9</v>
      </c>
      <c r="B6" s="2" t="s">
        <v>10</v>
      </c>
    </row>
    <row r="7" spans="1:2" ht="30" customHeight="1" x14ac:dyDescent="0.25">
      <c r="A7" s="2" t="s">
        <v>11</v>
      </c>
      <c r="B7" s="2" t="s">
        <v>12</v>
      </c>
    </row>
    <row r="8" spans="1:2" ht="30" customHeight="1" x14ac:dyDescent="0.25">
      <c r="A8" s="2" t="s">
        <v>13</v>
      </c>
      <c r="B8" s="2" t="s">
        <v>14</v>
      </c>
    </row>
    <row r="9" spans="1:2" ht="14.55" customHeight="1" x14ac:dyDescent="0.25">
      <c r="A9" s="2" t="s">
        <v>15</v>
      </c>
      <c r="B9" s="2" t="s">
        <v>16</v>
      </c>
    </row>
    <row r="10" spans="1:2" ht="45" customHeight="1" x14ac:dyDescent="0.25">
      <c r="A10" s="2" t="s">
        <v>17</v>
      </c>
      <c r="B10" s="2" t="s">
        <v>18</v>
      </c>
    </row>
    <row r="11" spans="1:2" ht="14.55" customHeight="1" x14ac:dyDescent="0.25">
      <c r="A11" s="2" t="s">
        <v>19</v>
      </c>
      <c r="B11" s="2" t="s">
        <v>20</v>
      </c>
    </row>
    <row r="12" spans="1:2" ht="14.55" customHeight="1" x14ac:dyDescent="0.25">
      <c r="A12" s="2" t="s">
        <v>21</v>
      </c>
      <c r="B12" s="2" t="s">
        <v>22</v>
      </c>
    </row>
    <row r="13" spans="1:2" ht="30" customHeight="1" x14ac:dyDescent="0.25">
      <c r="A13" s="2" t="s">
        <v>23</v>
      </c>
      <c r="B13" s="2" t="s">
        <v>24</v>
      </c>
    </row>
    <row r="14" spans="1:2" ht="14.55" customHeight="1" x14ac:dyDescent="0.25">
      <c r="A14" s="2" t="s">
        <v>25</v>
      </c>
      <c r="B14" s="2" t="s">
        <v>26</v>
      </c>
    </row>
    <row r="15" spans="1:2" ht="30" customHeight="1" x14ac:dyDescent="0.25">
      <c r="A15" s="2" t="s">
        <v>27</v>
      </c>
      <c r="B15" s="2" t="s">
        <v>28</v>
      </c>
    </row>
    <row r="16" spans="1:2" ht="14.55" customHeight="1" x14ac:dyDescent="0.25">
      <c r="A16" s="2" t="s">
        <v>29</v>
      </c>
      <c r="B16" s="2" t="s">
        <v>30</v>
      </c>
    </row>
    <row r="17" spans="1:2" ht="14.55" customHeight="1" x14ac:dyDescent="0.25">
      <c r="A17" s="2" t="s">
        <v>31</v>
      </c>
      <c r="B17" s="2" t="s">
        <v>32</v>
      </c>
    </row>
    <row r="18" spans="1:2" ht="30" customHeight="1" x14ac:dyDescent="0.25">
      <c r="A18" s="2" t="s">
        <v>33</v>
      </c>
      <c r="B18" s="2" t="s">
        <v>34</v>
      </c>
    </row>
    <row r="19" spans="1:2" ht="30" customHeight="1" x14ac:dyDescent="0.25">
      <c r="A19" s="2" t="s">
        <v>35</v>
      </c>
      <c r="B19" s="2" t="s">
        <v>36</v>
      </c>
    </row>
    <row r="20" spans="1:2" ht="45" customHeight="1" x14ac:dyDescent="0.25">
      <c r="A20" s="2" t="s">
        <v>37</v>
      </c>
      <c r="B20" s="2" t="s">
        <v>38</v>
      </c>
    </row>
    <row r="21" spans="1:2" ht="14.55" customHeight="1" x14ac:dyDescent="0.25">
      <c r="A21" s="2" t="s">
        <v>39</v>
      </c>
      <c r="B21" s="2" t="s">
        <v>40</v>
      </c>
    </row>
    <row r="22" spans="1:2" ht="14.55" customHeight="1" x14ac:dyDescent="0.25">
      <c r="A22" s="2"/>
      <c r="B22" s="2"/>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66"/>
  <sheetViews>
    <sheetView showGridLines="0" workbookViewId="0"/>
  </sheetViews>
  <sheetFormatPr defaultColWidth="11.5546875" defaultRowHeight="13.2" x14ac:dyDescent="0.25"/>
  <cols>
    <col min="1" max="1" width="20.6640625" customWidth="1"/>
    <col min="2" max="2" width="32.6640625" customWidth="1"/>
    <col min="3" max="6" width="17.6640625" customWidth="1"/>
  </cols>
  <sheetData>
    <row r="1" spans="1:6" ht="14.55" customHeight="1" x14ac:dyDescent="0.25">
      <c r="A1" s="1" t="s">
        <v>131</v>
      </c>
    </row>
    <row r="2" spans="1:6" ht="28.95" customHeight="1" x14ac:dyDescent="0.25">
      <c r="A2" s="1" t="s">
        <v>42</v>
      </c>
    </row>
    <row r="3" spans="1:6" ht="14.55" customHeight="1" x14ac:dyDescent="0.25">
      <c r="A3" t="s">
        <v>43</v>
      </c>
    </row>
    <row r="4" spans="1:6" ht="14.55" customHeight="1" x14ac:dyDescent="0.25">
      <c r="A4" t="s">
        <v>90</v>
      </c>
    </row>
    <row r="5" spans="1:6" ht="14.55" customHeight="1" x14ac:dyDescent="0.25">
      <c r="A5" t="s">
        <v>91</v>
      </c>
    </row>
    <row r="6" spans="1:6" ht="28.95" customHeight="1" x14ac:dyDescent="0.25">
      <c r="A6" s="3" t="s">
        <v>3</v>
      </c>
      <c r="B6" s="3" t="s">
        <v>98</v>
      </c>
      <c r="C6" s="5" t="s">
        <v>93</v>
      </c>
      <c r="D6" s="5" t="s">
        <v>94</v>
      </c>
      <c r="E6" s="5" t="s">
        <v>95</v>
      </c>
      <c r="F6" s="5" t="s">
        <v>55</v>
      </c>
    </row>
    <row r="7" spans="1:6" ht="14.55" customHeight="1" x14ac:dyDescent="0.25">
      <c r="A7" s="4" t="s">
        <v>56</v>
      </c>
      <c r="B7" s="4" t="s">
        <v>46</v>
      </c>
      <c r="C7" s="7">
        <v>40.894255481178902</v>
      </c>
      <c r="D7" s="7">
        <v>8.4579842858804195</v>
      </c>
      <c r="E7" s="7">
        <v>50.647760232940598</v>
      </c>
      <c r="F7" s="7">
        <v>100</v>
      </c>
    </row>
    <row r="8" spans="1:6" ht="14.55" customHeight="1" x14ac:dyDescent="0.25">
      <c r="A8" s="4" t="s">
        <v>56</v>
      </c>
      <c r="B8" s="4" t="s">
        <v>47</v>
      </c>
      <c r="C8" s="7">
        <v>34.859349145063398</v>
      </c>
      <c r="D8" s="7">
        <v>32.9288472145615</v>
      </c>
      <c r="E8" s="7">
        <v>32.211803640375102</v>
      </c>
      <c r="F8" s="7">
        <v>100</v>
      </c>
    </row>
    <row r="9" spans="1:6" ht="14.55" customHeight="1" x14ac:dyDescent="0.25">
      <c r="A9" s="4" t="s">
        <v>56</v>
      </c>
      <c r="B9" s="4" t="s">
        <v>48</v>
      </c>
      <c r="C9" s="7">
        <v>26.194474635761601</v>
      </c>
      <c r="D9" s="7">
        <v>22.084625368400602</v>
      </c>
      <c r="E9" s="7">
        <v>51.720899995837797</v>
      </c>
      <c r="F9" s="7">
        <v>100</v>
      </c>
    </row>
    <row r="10" spans="1:6" ht="14.55" customHeight="1" x14ac:dyDescent="0.25">
      <c r="A10" s="4" t="s">
        <v>56</v>
      </c>
      <c r="B10" s="4" t="s">
        <v>49</v>
      </c>
      <c r="C10" s="7">
        <v>35.425318549383398</v>
      </c>
      <c r="D10" s="7">
        <v>21.3871189839303</v>
      </c>
      <c r="E10" s="7">
        <v>43.187562466686302</v>
      </c>
      <c r="F10" s="7">
        <v>100</v>
      </c>
    </row>
    <row r="11" spans="1:6" ht="14.55" customHeight="1" x14ac:dyDescent="0.25">
      <c r="A11" s="4" t="s">
        <v>56</v>
      </c>
      <c r="B11" s="4" t="s">
        <v>50</v>
      </c>
      <c r="C11" s="7">
        <v>10.523336268713001</v>
      </c>
      <c r="D11" s="7">
        <v>22.5509048757256</v>
      </c>
      <c r="E11" s="7">
        <v>66.925758855561298</v>
      </c>
      <c r="F11" s="7">
        <v>100</v>
      </c>
    </row>
    <row r="12" spans="1:6" ht="14.55" customHeight="1" x14ac:dyDescent="0.25">
      <c r="A12" s="4" t="s">
        <v>56</v>
      </c>
      <c r="B12" s="4" t="s">
        <v>51</v>
      </c>
      <c r="C12" s="7">
        <v>5.9157654147196403</v>
      </c>
      <c r="D12" s="7">
        <v>51.749162921504102</v>
      </c>
      <c r="E12" s="7">
        <v>42.335071663776297</v>
      </c>
      <c r="F12" s="7">
        <v>100</v>
      </c>
    </row>
    <row r="13" spans="1:6" ht="14.55" customHeight="1" x14ac:dyDescent="0.25">
      <c r="A13" s="4" t="s">
        <v>56</v>
      </c>
      <c r="B13" s="4" t="s">
        <v>52</v>
      </c>
      <c r="C13" s="7">
        <v>15.5065932507929</v>
      </c>
      <c r="D13" s="7">
        <v>29.113189425422</v>
      </c>
      <c r="E13" s="7">
        <v>55.380217323785097</v>
      </c>
      <c r="F13" s="7">
        <v>100</v>
      </c>
    </row>
    <row r="14" spans="1:6" ht="14.55" customHeight="1" x14ac:dyDescent="0.25">
      <c r="A14" s="4" t="s">
        <v>56</v>
      </c>
      <c r="B14" s="4" t="s">
        <v>53</v>
      </c>
      <c r="C14" s="7">
        <v>0.27829623645430002</v>
      </c>
      <c r="D14" s="7">
        <v>2.3678858957573101E-2</v>
      </c>
      <c r="E14" s="7">
        <v>99.698024904588095</v>
      </c>
      <c r="F14" s="7">
        <v>100</v>
      </c>
    </row>
    <row r="15" spans="1:6" ht="14.55" customHeight="1" x14ac:dyDescent="0.25">
      <c r="A15" s="4" t="s">
        <v>56</v>
      </c>
      <c r="B15" s="4" t="s">
        <v>54</v>
      </c>
      <c r="C15" s="7"/>
      <c r="D15" s="7">
        <v>2.0909566126502899E-2</v>
      </c>
      <c r="E15" s="7">
        <v>99.979090433873495</v>
      </c>
      <c r="F15" s="7">
        <v>100</v>
      </c>
    </row>
    <row r="16" spans="1:6" ht="14.55" customHeight="1" x14ac:dyDescent="0.25">
      <c r="A16" s="4" t="s">
        <v>57</v>
      </c>
      <c r="B16" s="4" t="s">
        <v>46</v>
      </c>
      <c r="C16" s="7">
        <v>40.194060546802199</v>
      </c>
      <c r="D16" s="7">
        <v>8.5016078668451094</v>
      </c>
      <c r="E16" s="7">
        <v>51.304331586352603</v>
      </c>
      <c r="F16" s="7">
        <v>100</v>
      </c>
    </row>
    <row r="17" spans="1:6" ht="14.55" customHeight="1" x14ac:dyDescent="0.25">
      <c r="A17" s="4" t="s">
        <v>57</v>
      </c>
      <c r="B17" s="4" t="s">
        <v>47</v>
      </c>
      <c r="C17" s="7">
        <v>26.441871026339701</v>
      </c>
      <c r="D17" s="7">
        <v>23.833446866485001</v>
      </c>
      <c r="E17" s="7">
        <v>49.724682107175298</v>
      </c>
      <c r="F17" s="7">
        <v>100</v>
      </c>
    </row>
    <row r="18" spans="1:6" ht="14.55" customHeight="1" x14ac:dyDescent="0.25">
      <c r="A18" s="4" t="s">
        <v>57</v>
      </c>
      <c r="B18" s="4" t="s">
        <v>48</v>
      </c>
      <c r="C18" s="7">
        <v>26.378704832552401</v>
      </c>
      <c r="D18" s="7">
        <v>21.844439621437001</v>
      </c>
      <c r="E18" s="7">
        <v>51.776855546010601</v>
      </c>
      <c r="F18" s="7">
        <v>100</v>
      </c>
    </row>
    <row r="19" spans="1:6" ht="14.55" customHeight="1" x14ac:dyDescent="0.25">
      <c r="A19" s="4" t="s">
        <v>57</v>
      </c>
      <c r="B19" s="4" t="s">
        <v>49</v>
      </c>
      <c r="C19" s="7">
        <v>33.369847263730598</v>
      </c>
      <c r="D19" s="7">
        <v>21.4290490528048</v>
      </c>
      <c r="E19" s="7">
        <v>45.201103683464602</v>
      </c>
      <c r="F19" s="7">
        <v>100</v>
      </c>
    </row>
    <row r="20" spans="1:6" ht="14.55" customHeight="1" x14ac:dyDescent="0.25">
      <c r="A20" s="4" t="s">
        <v>57</v>
      </c>
      <c r="B20" s="4" t="s">
        <v>50</v>
      </c>
      <c r="C20" s="7">
        <v>10.1970059397425</v>
      </c>
      <c r="D20" s="7">
        <v>23.1847053869792</v>
      </c>
      <c r="E20" s="7">
        <v>66.6182886732783</v>
      </c>
      <c r="F20" s="7">
        <v>100</v>
      </c>
    </row>
    <row r="21" spans="1:6" ht="14.55" customHeight="1" x14ac:dyDescent="0.25">
      <c r="A21" s="4" t="s">
        <v>57</v>
      </c>
      <c r="B21" s="4" t="s">
        <v>51</v>
      </c>
      <c r="C21" s="7">
        <v>5.2296467118519301</v>
      </c>
      <c r="D21" s="7">
        <v>51.466372513373798</v>
      </c>
      <c r="E21" s="7">
        <v>43.303980774774303</v>
      </c>
      <c r="F21" s="7">
        <v>100</v>
      </c>
    </row>
    <row r="22" spans="1:6" ht="14.55" customHeight="1" x14ac:dyDescent="0.25">
      <c r="A22" s="4" t="s">
        <v>57</v>
      </c>
      <c r="B22" s="4" t="s">
        <v>52</v>
      </c>
      <c r="C22" s="7">
        <v>14.985149937900699</v>
      </c>
      <c r="D22" s="7">
        <v>29.345714053743301</v>
      </c>
      <c r="E22" s="7">
        <v>55.669136008355999</v>
      </c>
      <c r="F22" s="7">
        <v>100</v>
      </c>
    </row>
    <row r="23" spans="1:6" ht="14.55" customHeight="1" x14ac:dyDescent="0.25">
      <c r="A23" s="4" t="s">
        <v>57</v>
      </c>
      <c r="B23" s="4" t="s">
        <v>53</v>
      </c>
      <c r="C23" s="7">
        <v>0.238823735874682</v>
      </c>
      <c r="D23" s="7">
        <v>3.7387741398911899E-2</v>
      </c>
      <c r="E23" s="7">
        <v>99.723788522726394</v>
      </c>
      <c r="F23" s="7">
        <v>100</v>
      </c>
    </row>
    <row r="24" spans="1:6" ht="14.55" customHeight="1" x14ac:dyDescent="0.25">
      <c r="A24" s="4" t="s">
        <v>57</v>
      </c>
      <c r="B24" s="4" t="s">
        <v>54</v>
      </c>
      <c r="C24" s="7"/>
      <c r="D24" s="7">
        <v>2.1367521367521399E-2</v>
      </c>
      <c r="E24" s="7">
        <v>99.978632478632505</v>
      </c>
      <c r="F24" s="7">
        <v>100</v>
      </c>
    </row>
    <row r="25" spans="1:6" ht="14.55" customHeight="1" x14ac:dyDescent="0.25">
      <c r="A25" s="4" t="s">
        <v>58</v>
      </c>
      <c r="B25" s="4" t="s">
        <v>46</v>
      </c>
      <c r="C25" s="7">
        <v>39.449252302827396</v>
      </c>
      <c r="D25" s="7">
        <v>8.4740349017067498</v>
      </c>
      <c r="E25" s="7">
        <v>52.076712795465802</v>
      </c>
      <c r="F25" s="7">
        <v>100</v>
      </c>
    </row>
    <row r="26" spans="1:6" ht="14.55" customHeight="1" x14ac:dyDescent="0.25">
      <c r="A26" s="4" t="s">
        <v>58</v>
      </c>
      <c r="B26" s="4" t="s">
        <v>47</v>
      </c>
      <c r="C26" s="7">
        <v>26.450537477749801</v>
      </c>
      <c r="D26" s="7">
        <v>20.451509434843899</v>
      </c>
      <c r="E26" s="7">
        <v>53.097953087406196</v>
      </c>
      <c r="F26" s="7">
        <v>100</v>
      </c>
    </row>
    <row r="27" spans="1:6" ht="14.55" customHeight="1" x14ac:dyDescent="0.25">
      <c r="A27" s="4" t="s">
        <v>58</v>
      </c>
      <c r="B27" s="4" t="s">
        <v>48</v>
      </c>
      <c r="C27" s="7">
        <v>27.663703288792899</v>
      </c>
      <c r="D27" s="7">
        <v>20.950292801159001</v>
      </c>
      <c r="E27" s="7">
        <v>51.386003910048103</v>
      </c>
      <c r="F27" s="7">
        <v>100</v>
      </c>
    </row>
    <row r="28" spans="1:6" ht="14.55" customHeight="1" x14ac:dyDescent="0.25">
      <c r="A28" s="4" t="s">
        <v>58</v>
      </c>
      <c r="B28" s="4" t="s">
        <v>49</v>
      </c>
      <c r="C28" s="7">
        <v>32.7512590242725</v>
      </c>
      <c r="D28" s="7">
        <v>21.2042388234937</v>
      </c>
      <c r="E28" s="7">
        <v>46.044502152233903</v>
      </c>
      <c r="F28" s="7">
        <v>100</v>
      </c>
    </row>
    <row r="29" spans="1:6" ht="14.55" customHeight="1" x14ac:dyDescent="0.25">
      <c r="A29" s="4" t="s">
        <v>58</v>
      </c>
      <c r="B29" s="4" t="s">
        <v>50</v>
      </c>
      <c r="C29" s="7">
        <v>10.171864295713799</v>
      </c>
      <c r="D29" s="7">
        <v>22.896375063294901</v>
      </c>
      <c r="E29" s="7">
        <v>66.9317606409913</v>
      </c>
      <c r="F29" s="7">
        <v>100</v>
      </c>
    </row>
    <row r="30" spans="1:6" ht="14.55" customHeight="1" x14ac:dyDescent="0.25">
      <c r="A30" s="4" t="s">
        <v>58</v>
      </c>
      <c r="B30" s="4" t="s">
        <v>51</v>
      </c>
      <c r="C30" s="7">
        <v>4.5619873306839498</v>
      </c>
      <c r="D30" s="7">
        <v>49.368926680911002</v>
      </c>
      <c r="E30" s="7">
        <v>46.069085988405099</v>
      </c>
      <c r="F30" s="7">
        <v>100</v>
      </c>
    </row>
    <row r="31" spans="1:6" ht="14.55" customHeight="1" x14ac:dyDescent="0.25">
      <c r="A31" s="4" t="s">
        <v>58</v>
      </c>
      <c r="B31" s="4" t="s">
        <v>52</v>
      </c>
      <c r="C31" s="7">
        <v>14.2747249758559</v>
      </c>
      <c r="D31" s="7">
        <v>28.910025016011598</v>
      </c>
      <c r="E31" s="7">
        <v>56.815250008132502</v>
      </c>
      <c r="F31" s="7">
        <v>100</v>
      </c>
    </row>
    <row r="32" spans="1:6" ht="14.55" customHeight="1" x14ac:dyDescent="0.25">
      <c r="A32" s="4" t="s">
        <v>58</v>
      </c>
      <c r="B32" s="4" t="s">
        <v>53</v>
      </c>
      <c r="C32" s="7">
        <v>0.237020235691594</v>
      </c>
      <c r="D32" s="7">
        <v>1.8980599454782299E-2</v>
      </c>
      <c r="E32" s="7">
        <v>99.743999164853605</v>
      </c>
      <c r="F32" s="7">
        <v>100</v>
      </c>
    </row>
    <row r="33" spans="1:6" ht="14.55" customHeight="1" x14ac:dyDescent="0.25">
      <c r="A33" s="4" t="s">
        <v>58</v>
      </c>
      <c r="B33" s="4" t="s">
        <v>54</v>
      </c>
      <c r="C33" s="7"/>
      <c r="D33" s="7">
        <v>2.0300446609825398E-2</v>
      </c>
      <c r="E33" s="7">
        <v>99.979699553390205</v>
      </c>
      <c r="F33" s="7">
        <v>100</v>
      </c>
    </row>
    <row r="34" spans="1:6" ht="14.55" customHeight="1" x14ac:dyDescent="0.25">
      <c r="A34" s="4" t="s">
        <v>59</v>
      </c>
      <c r="B34" s="4" t="s">
        <v>46</v>
      </c>
      <c r="C34" s="7">
        <v>40.595168105143699</v>
      </c>
      <c r="D34" s="7">
        <v>9.1182496835718307</v>
      </c>
      <c r="E34" s="7">
        <v>50.286582211284397</v>
      </c>
      <c r="F34" s="7">
        <v>100</v>
      </c>
    </row>
    <row r="35" spans="1:6" ht="14.55" customHeight="1" x14ac:dyDescent="0.25">
      <c r="A35" s="4" t="s">
        <v>59</v>
      </c>
      <c r="B35" s="4" t="s">
        <v>47</v>
      </c>
      <c r="C35" s="7">
        <v>25.4092548866717</v>
      </c>
      <c r="D35" s="7">
        <v>20.361062255157101</v>
      </c>
      <c r="E35" s="7">
        <v>54.229682858171202</v>
      </c>
      <c r="F35" s="7">
        <v>100</v>
      </c>
    </row>
    <row r="36" spans="1:6" ht="14.55" customHeight="1" x14ac:dyDescent="0.25">
      <c r="A36" s="4" t="s">
        <v>59</v>
      </c>
      <c r="B36" s="4" t="s">
        <v>48</v>
      </c>
      <c r="C36" s="7"/>
      <c r="D36" s="7"/>
      <c r="E36" s="7"/>
      <c r="F36" s="7"/>
    </row>
    <row r="37" spans="1:6" ht="14.55" customHeight="1" x14ac:dyDescent="0.25">
      <c r="A37" s="4" t="s">
        <v>59</v>
      </c>
      <c r="B37" s="4" t="s">
        <v>49</v>
      </c>
      <c r="C37" s="7"/>
      <c r="D37" s="7"/>
      <c r="E37" s="7"/>
      <c r="F37" s="7"/>
    </row>
    <row r="38" spans="1:6" ht="14.55" customHeight="1" x14ac:dyDescent="0.25">
      <c r="A38" s="4" t="s">
        <v>59</v>
      </c>
      <c r="B38" s="4" t="s">
        <v>50</v>
      </c>
      <c r="C38" s="7"/>
      <c r="D38" s="7"/>
      <c r="E38" s="7"/>
      <c r="F38" s="7"/>
    </row>
    <row r="39" spans="1:6" ht="14.55" customHeight="1" x14ac:dyDescent="0.25">
      <c r="A39" s="4" t="s">
        <v>59</v>
      </c>
      <c r="B39" s="4" t="s">
        <v>51</v>
      </c>
      <c r="C39" s="7">
        <v>3.9854543991389302</v>
      </c>
      <c r="D39" s="7">
        <v>47.897950869438098</v>
      </c>
      <c r="E39" s="7">
        <v>48.116594731423</v>
      </c>
      <c r="F39" s="7">
        <v>100</v>
      </c>
    </row>
    <row r="40" spans="1:6" ht="14.55" customHeight="1" x14ac:dyDescent="0.25">
      <c r="A40" s="4" t="s">
        <v>59</v>
      </c>
      <c r="B40" s="4" t="s">
        <v>52</v>
      </c>
      <c r="C40" s="7">
        <v>13.601692954965101</v>
      </c>
      <c r="D40" s="7">
        <v>29.6121985811853</v>
      </c>
      <c r="E40" s="7">
        <v>56.786108463849601</v>
      </c>
      <c r="F40" s="7">
        <v>100</v>
      </c>
    </row>
    <row r="41" spans="1:6" ht="14.55" customHeight="1" x14ac:dyDescent="0.25">
      <c r="A41" s="4" t="s">
        <v>59</v>
      </c>
      <c r="B41" s="4" t="s">
        <v>53</v>
      </c>
      <c r="C41" s="7">
        <v>0.193075821270947</v>
      </c>
      <c r="D41" s="7"/>
      <c r="E41" s="7">
        <v>99.806924178729005</v>
      </c>
      <c r="F41" s="7">
        <v>100</v>
      </c>
    </row>
    <row r="42" spans="1:6" ht="14.55" customHeight="1" x14ac:dyDescent="0.25">
      <c r="A42" s="4" t="s">
        <v>59</v>
      </c>
      <c r="B42" s="4" t="s">
        <v>54</v>
      </c>
      <c r="C42" s="7"/>
      <c r="D42" s="7"/>
      <c r="E42" s="7">
        <v>100</v>
      </c>
      <c r="F42" s="7">
        <v>100</v>
      </c>
    </row>
    <row r="43" spans="1:6" ht="14.55" customHeight="1" x14ac:dyDescent="0.25">
      <c r="A43" s="4" t="s">
        <v>60</v>
      </c>
      <c r="B43" s="4" t="s">
        <v>46</v>
      </c>
      <c r="C43" s="7">
        <v>43.9836795753072</v>
      </c>
      <c r="D43" s="7">
        <v>9.8217155431729601</v>
      </c>
      <c r="E43" s="7">
        <v>46.194604881519801</v>
      </c>
      <c r="F43" s="7">
        <v>100</v>
      </c>
    </row>
    <row r="44" spans="1:6" ht="14.55" customHeight="1" x14ac:dyDescent="0.25">
      <c r="A44" s="4" t="s">
        <v>60</v>
      </c>
      <c r="B44" s="4" t="s">
        <v>47</v>
      </c>
      <c r="C44" s="7">
        <v>24.572329731129699</v>
      </c>
      <c r="D44" s="7">
        <v>21.483958343987101</v>
      </c>
      <c r="E44" s="7">
        <v>53.943711924883303</v>
      </c>
      <c r="F44" s="7">
        <v>100</v>
      </c>
    </row>
    <row r="45" spans="1:6" ht="14.55" customHeight="1" x14ac:dyDescent="0.25">
      <c r="A45" s="4" t="s">
        <v>60</v>
      </c>
      <c r="B45" s="4" t="s">
        <v>48</v>
      </c>
      <c r="C45" s="7"/>
      <c r="D45" s="7"/>
      <c r="E45" s="7"/>
      <c r="F45" s="7"/>
    </row>
    <row r="46" spans="1:6" ht="14.55" customHeight="1" x14ac:dyDescent="0.25">
      <c r="A46" s="4" t="s">
        <v>60</v>
      </c>
      <c r="B46" s="4" t="s">
        <v>49</v>
      </c>
      <c r="C46" s="7"/>
      <c r="D46" s="7"/>
      <c r="E46" s="7"/>
      <c r="F46" s="7"/>
    </row>
    <row r="47" spans="1:6" ht="14.55" customHeight="1" x14ac:dyDescent="0.25">
      <c r="A47" s="4" t="s">
        <v>60</v>
      </c>
      <c r="B47" s="4" t="s">
        <v>50</v>
      </c>
      <c r="C47" s="7"/>
      <c r="D47" s="7"/>
      <c r="E47" s="7"/>
      <c r="F47" s="7"/>
    </row>
    <row r="48" spans="1:6" ht="14.55" customHeight="1" x14ac:dyDescent="0.25">
      <c r="A48" s="4" t="s">
        <v>60</v>
      </c>
      <c r="B48" s="4" t="s">
        <v>51</v>
      </c>
      <c r="C48" s="7">
        <v>4.07556410704915</v>
      </c>
      <c r="D48" s="7">
        <v>45.543941340506898</v>
      </c>
      <c r="E48" s="7">
        <v>50.380494552443899</v>
      </c>
      <c r="F48" s="7">
        <v>100</v>
      </c>
    </row>
    <row r="49" spans="1:6" ht="14.55" customHeight="1" x14ac:dyDescent="0.25">
      <c r="A49" s="4" t="s">
        <v>60</v>
      </c>
      <c r="B49" s="4" t="s">
        <v>52</v>
      </c>
      <c r="C49" s="7">
        <v>12.006691635957999</v>
      </c>
      <c r="D49" s="7">
        <v>27.426039371900501</v>
      </c>
      <c r="E49" s="7">
        <v>60.5672689921415</v>
      </c>
      <c r="F49" s="7">
        <v>100</v>
      </c>
    </row>
    <row r="50" spans="1:6" ht="14.55" customHeight="1" x14ac:dyDescent="0.25">
      <c r="A50" s="4" t="s">
        <v>60</v>
      </c>
      <c r="B50" s="4" t="s">
        <v>53</v>
      </c>
      <c r="C50" s="7">
        <v>0.17569694173560799</v>
      </c>
      <c r="D50" s="7"/>
      <c r="E50" s="7">
        <v>99.824303058264405</v>
      </c>
      <c r="F50" s="7">
        <v>100</v>
      </c>
    </row>
    <row r="51" spans="1:6" ht="14.55" customHeight="1" x14ac:dyDescent="0.25">
      <c r="A51" s="4" t="s">
        <v>60</v>
      </c>
      <c r="B51" s="4" t="s">
        <v>54</v>
      </c>
      <c r="C51" s="7"/>
      <c r="D51" s="7"/>
      <c r="E51" s="7">
        <v>100</v>
      </c>
      <c r="F51" s="7">
        <v>100</v>
      </c>
    </row>
    <row r="52" spans="1:6" ht="14.55" customHeight="1" x14ac:dyDescent="0.25">
      <c r="A52" s="4" t="s">
        <v>61</v>
      </c>
      <c r="B52" s="4" t="s">
        <v>46</v>
      </c>
      <c r="C52" s="7">
        <v>36.930121028957998</v>
      </c>
      <c r="D52" s="7">
        <v>9.7591429185859901</v>
      </c>
      <c r="E52" s="7">
        <v>53.310736052456001</v>
      </c>
      <c r="F52" s="7">
        <v>100</v>
      </c>
    </row>
    <row r="53" spans="1:6" ht="14.55" customHeight="1" x14ac:dyDescent="0.25">
      <c r="A53" s="4" t="s">
        <v>61</v>
      </c>
      <c r="B53" s="4" t="s">
        <v>47</v>
      </c>
      <c r="C53" s="7">
        <v>25.598471271330499</v>
      </c>
      <c r="D53" s="7">
        <v>21.741808038056501</v>
      </c>
      <c r="E53" s="7">
        <v>52.659720690613</v>
      </c>
      <c r="F53" s="7">
        <v>100</v>
      </c>
    </row>
    <row r="54" spans="1:6" ht="14.55" customHeight="1" x14ac:dyDescent="0.25">
      <c r="A54" s="4" t="s">
        <v>61</v>
      </c>
      <c r="B54" s="4" t="s">
        <v>48</v>
      </c>
      <c r="C54" s="7"/>
      <c r="D54" s="7"/>
      <c r="E54" s="7"/>
      <c r="F54" s="7"/>
    </row>
    <row r="55" spans="1:6" ht="14.55" customHeight="1" x14ac:dyDescent="0.25">
      <c r="A55" s="4" t="s">
        <v>61</v>
      </c>
      <c r="B55" s="4" t="s">
        <v>49</v>
      </c>
      <c r="C55" s="7"/>
      <c r="D55" s="7"/>
      <c r="E55" s="7"/>
      <c r="F55" s="7"/>
    </row>
    <row r="56" spans="1:6" ht="14.55" customHeight="1" x14ac:dyDescent="0.25">
      <c r="A56" s="4" t="s">
        <v>61</v>
      </c>
      <c r="B56" s="4" t="s">
        <v>50</v>
      </c>
      <c r="C56" s="7"/>
      <c r="D56" s="7"/>
      <c r="E56" s="7"/>
      <c r="F56" s="7"/>
    </row>
    <row r="57" spans="1:6" ht="14.55" customHeight="1" x14ac:dyDescent="0.25">
      <c r="A57" s="4" t="s">
        <v>61</v>
      </c>
      <c r="B57" s="4" t="s">
        <v>51</v>
      </c>
      <c r="C57" s="7">
        <v>3.8275602706000198</v>
      </c>
      <c r="D57" s="7">
        <v>48.735443442060202</v>
      </c>
      <c r="E57" s="7">
        <v>47.436996287339802</v>
      </c>
      <c r="F57" s="7">
        <v>100</v>
      </c>
    </row>
    <row r="58" spans="1:6" ht="14.55" customHeight="1" x14ac:dyDescent="0.25">
      <c r="A58" s="4" t="s">
        <v>61</v>
      </c>
      <c r="B58" s="4" t="s">
        <v>52</v>
      </c>
      <c r="C58" s="7">
        <v>13.4929669908321</v>
      </c>
      <c r="D58" s="7">
        <v>26.9089273699812</v>
      </c>
      <c r="E58" s="7">
        <v>59.598105639186699</v>
      </c>
      <c r="F58" s="7">
        <v>100</v>
      </c>
    </row>
    <row r="59" spans="1:6" ht="14.55" customHeight="1" x14ac:dyDescent="0.25">
      <c r="A59" s="4" t="s">
        <v>61</v>
      </c>
      <c r="B59" s="4" t="s">
        <v>53</v>
      </c>
      <c r="C59" s="7">
        <v>0.22473217127467199</v>
      </c>
      <c r="D59" s="7">
        <v>4.0390397425354501E-3</v>
      </c>
      <c r="E59" s="7">
        <v>99.771228788982796</v>
      </c>
      <c r="F59" s="7">
        <v>100</v>
      </c>
    </row>
    <row r="60" spans="1:6" ht="14.55" customHeight="1" x14ac:dyDescent="0.25">
      <c r="A60" s="4" t="s">
        <v>61</v>
      </c>
      <c r="B60" s="4" t="s">
        <v>54</v>
      </c>
      <c r="C60" s="7"/>
      <c r="D60" s="7"/>
      <c r="E60" s="7">
        <v>100</v>
      </c>
      <c r="F60" s="7">
        <v>100</v>
      </c>
    </row>
    <row r="61" spans="1:6" x14ac:dyDescent="0.25">
      <c r="A61" s="4"/>
      <c r="B61" s="4"/>
      <c r="C61" s="7"/>
      <c r="D61" s="7"/>
      <c r="E61" s="7"/>
      <c r="F61" s="7"/>
    </row>
    <row r="62" spans="1:6" x14ac:dyDescent="0.25">
      <c r="A62" s="4"/>
      <c r="B62" s="4"/>
      <c r="C62" s="7"/>
      <c r="D62" s="7"/>
      <c r="E62" s="7"/>
      <c r="F62" s="7"/>
    </row>
    <row r="63" spans="1:6" x14ac:dyDescent="0.25">
      <c r="A63" s="4"/>
      <c r="B63" s="4"/>
      <c r="C63" s="7"/>
      <c r="D63" s="7"/>
      <c r="E63" s="7"/>
      <c r="F63" s="7"/>
    </row>
    <row r="64" spans="1:6" x14ac:dyDescent="0.25">
      <c r="A64" s="4"/>
      <c r="B64" s="4"/>
      <c r="C64" s="7"/>
      <c r="D64" s="7"/>
      <c r="E64" s="7"/>
      <c r="F64" s="7"/>
    </row>
    <row r="65" spans="1:6" x14ac:dyDescent="0.25">
      <c r="A65" s="4"/>
      <c r="B65" s="4"/>
      <c r="C65" s="7"/>
      <c r="D65" s="7"/>
      <c r="E65" s="7"/>
      <c r="F65" s="7"/>
    </row>
    <row r="66" spans="1:6" x14ac:dyDescent="0.25">
      <c r="A66" s="4"/>
      <c r="B66" s="4"/>
      <c r="C66" s="7"/>
      <c r="D66" s="7"/>
      <c r="E66" s="7"/>
      <c r="F66" s="7"/>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6"/>
  <sheetViews>
    <sheetView showGridLines="0" workbookViewId="0"/>
  </sheetViews>
  <sheetFormatPr defaultColWidth="11.5546875" defaultRowHeight="13.2" x14ac:dyDescent="0.25"/>
  <cols>
    <col min="1" max="1" width="20.6640625" customWidth="1"/>
    <col min="2" max="2" width="14.6640625" customWidth="1"/>
    <col min="3" max="3" width="18.6640625" customWidth="1"/>
    <col min="4" max="5" width="14.6640625" customWidth="1"/>
  </cols>
  <sheetData>
    <row r="1" spans="1:5" ht="14.55" customHeight="1" x14ac:dyDescent="0.25">
      <c r="A1" s="1" t="s">
        <v>132</v>
      </c>
    </row>
    <row r="2" spans="1:5" ht="28.95" customHeight="1" x14ac:dyDescent="0.25">
      <c r="A2" s="1" t="s">
        <v>42</v>
      </c>
    </row>
    <row r="3" spans="1:5" ht="14.55" customHeight="1" x14ac:dyDescent="0.25">
      <c r="A3" t="s">
        <v>43</v>
      </c>
    </row>
    <row r="4" spans="1:5" ht="14.55" customHeight="1" x14ac:dyDescent="0.25">
      <c r="A4" t="s">
        <v>100</v>
      </c>
    </row>
    <row r="5" spans="1:5" ht="28.95" customHeight="1" x14ac:dyDescent="0.25">
      <c r="A5" s="3" t="s">
        <v>3</v>
      </c>
      <c r="B5" s="5" t="s">
        <v>93</v>
      </c>
      <c r="C5" s="5" t="s">
        <v>94</v>
      </c>
      <c r="D5" s="5" t="s">
        <v>95</v>
      </c>
      <c r="E5" s="5" t="s">
        <v>55</v>
      </c>
    </row>
    <row r="6" spans="1:5" ht="14.55" customHeight="1" x14ac:dyDescent="0.25">
      <c r="A6" s="4" t="s">
        <v>56</v>
      </c>
      <c r="B6" s="7">
        <v>26.702338117408999</v>
      </c>
      <c r="C6" s="7">
        <v>24.696087796975402</v>
      </c>
      <c r="D6" s="7">
        <v>48.601574085615603</v>
      </c>
      <c r="E6" s="7">
        <v>100</v>
      </c>
    </row>
    <row r="7" spans="1:5" ht="14.55" customHeight="1" x14ac:dyDescent="0.25">
      <c r="A7" s="4" t="s">
        <v>57</v>
      </c>
      <c r="B7" s="7">
        <v>25.448535603547199</v>
      </c>
      <c r="C7" s="7">
        <v>25.298763098101301</v>
      </c>
      <c r="D7" s="7">
        <v>49.252701298351496</v>
      </c>
      <c r="E7" s="7">
        <v>100</v>
      </c>
    </row>
    <row r="8" spans="1:5" ht="14.55" customHeight="1" x14ac:dyDescent="0.25">
      <c r="A8" s="4" t="s">
        <v>58</v>
      </c>
      <c r="B8" s="7">
        <v>23.4412663241689</v>
      </c>
      <c r="C8" s="7">
        <v>25.6985775667534</v>
      </c>
      <c r="D8" s="7">
        <v>50.8601561090777</v>
      </c>
      <c r="E8" s="7">
        <v>100</v>
      </c>
    </row>
    <row r="9" spans="1:5" ht="14.55" customHeight="1" x14ac:dyDescent="0.25">
      <c r="A9" s="4" t="s">
        <v>59</v>
      </c>
      <c r="B9" s="7">
        <v>21.8275231310793</v>
      </c>
      <c r="C9" s="7">
        <v>26.309997519906702</v>
      </c>
      <c r="D9" s="7">
        <v>51.862479349014002</v>
      </c>
      <c r="E9" s="7">
        <v>100</v>
      </c>
    </row>
    <row r="10" spans="1:5" ht="14.55" customHeight="1" x14ac:dyDescent="0.25">
      <c r="A10" s="4" t="s">
        <v>60</v>
      </c>
      <c r="B10" s="7">
        <v>21.1208353732519</v>
      </c>
      <c r="C10" s="7">
        <v>25.993332145724999</v>
      </c>
      <c r="D10" s="7">
        <v>52.885832481023101</v>
      </c>
      <c r="E10" s="7">
        <v>100</v>
      </c>
    </row>
    <row r="11" spans="1:5" ht="14.55" customHeight="1" x14ac:dyDescent="0.25">
      <c r="A11" s="4" t="s">
        <v>61</v>
      </c>
      <c r="B11" s="7">
        <v>22.122712456167299</v>
      </c>
      <c r="C11" s="7">
        <v>25.926432695049801</v>
      </c>
      <c r="D11" s="7">
        <v>51.950854848782903</v>
      </c>
      <c r="E11" s="7">
        <v>100</v>
      </c>
    </row>
    <row r="12" spans="1:5" x14ac:dyDescent="0.25">
      <c r="A12" s="4"/>
      <c r="B12" s="7"/>
      <c r="C12" s="7"/>
      <c r="D12" s="7"/>
      <c r="E12" s="7"/>
    </row>
    <row r="13" spans="1:5" x14ac:dyDescent="0.25">
      <c r="A13" s="4"/>
      <c r="B13" s="7"/>
      <c r="C13" s="7"/>
      <c r="D13" s="7"/>
      <c r="E13" s="7"/>
    </row>
    <row r="14" spans="1:5" x14ac:dyDescent="0.25">
      <c r="A14" s="4"/>
      <c r="B14" s="7"/>
      <c r="C14" s="7"/>
      <c r="D14" s="7"/>
      <c r="E14" s="7"/>
    </row>
    <row r="15" spans="1:5" x14ac:dyDescent="0.25">
      <c r="A15" s="4"/>
      <c r="B15" s="7"/>
      <c r="C15" s="7"/>
      <c r="D15" s="7"/>
      <c r="E15" s="7"/>
    </row>
    <row r="16" spans="1:5" x14ac:dyDescent="0.25">
      <c r="A16" s="4"/>
      <c r="B16" s="7"/>
      <c r="C16" s="7"/>
      <c r="D16" s="7"/>
      <c r="E16" s="7"/>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7"/>
  <sheetViews>
    <sheetView showGridLines="0" workbookViewId="0"/>
  </sheetViews>
  <sheetFormatPr defaultColWidth="11.5546875" defaultRowHeight="13.2" x14ac:dyDescent="0.25"/>
  <cols>
    <col min="1" max="1" width="20.6640625" customWidth="1"/>
    <col min="2" max="2" width="35.6640625" customWidth="1"/>
    <col min="3" max="11" width="14.6640625" customWidth="1"/>
    <col min="12" max="12" width="37.6640625" customWidth="1"/>
    <col min="13" max="13" width="14.6640625" customWidth="1"/>
  </cols>
  <sheetData>
    <row r="1" spans="1:13" ht="14.55" customHeight="1" x14ac:dyDescent="0.25">
      <c r="A1" s="1" t="s">
        <v>133</v>
      </c>
    </row>
    <row r="2" spans="1:13" ht="28.95" customHeight="1" x14ac:dyDescent="0.25">
      <c r="A2" s="1" t="s">
        <v>42</v>
      </c>
    </row>
    <row r="3" spans="1:13" ht="14.55" customHeight="1" x14ac:dyDescent="0.25">
      <c r="A3" t="s">
        <v>43</v>
      </c>
    </row>
    <row r="4" spans="1:13" ht="28.95" customHeight="1" x14ac:dyDescent="0.25">
      <c r="A4" s="3" t="s">
        <v>134</v>
      </c>
      <c r="B4" s="3" t="s">
        <v>37</v>
      </c>
      <c r="C4" s="3" t="s">
        <v>39</v>
      </c>
      <c r="D4" s="5" t="s">
        <v>46</v>
      </c>
      <c r="E4" s="5" t="s">
        <v>47</v>
      </c>
      <c r="F4" s="5" t="s">
        <v>48</v>
      </c>
      <c r="G4" s="5" t="s">
        <v>49</v>
      </c>
      <c r="H4" s="5" t="s">
        <v>50</v>
      </c>
      <c r="I4" s="5" t="s">
        <v>51</v>
      </c>
      <c r="J4" s="5" t="s">
        <v>52</v>
      </c>
      <c r="K4" s="5" t="s">
        <v>53</v>
      </c>
      <c r="L4" s="5" t="s">
        <v>54</v>
      </c>
      <c r="M4" s="5" t="s">
        <v>55</v>
      </c>
    </row>
    <row r="5" spans="1:13" ht="14.55" customHeight="1" x14ac:dyDescent="0.25">
      <c r="A5" s="4" t="s">
        <v>56</v>
      </c>
      <c r="B5" s="4" t="s">
        <v>104</v>
      </c>
      <c r="C5" s="4" t="s">
        <v>104</v>
      </c>
      <c r="D5" s="6">
        <v>21315989</v>
      </c>
      <c r="E5" s="6">
        <v>5439</v>
      </c>
      <c r="F5" s="6">
        <v>19677291</v>
      </c>
      <c r="G5" s="6">
        <v>11190965</v>
      </c>
      <c r="H5" s="6">
        <v>779002</v>
      </c>
      <c r="I5" s="6">
        <v>15582768</v>
      </c>
      <c r="J5" s="6">
        <v>4350448.8</v>
      </c>
      <c r="K5" s="6">
        <v>71794</v>
      </c>
      <c r="L5" s="6">
        <v>114780</v>
      </c>
      <c r="M5" s="6">
        <v>73088476.799999997</v>
      </c>
    </row>
    <row r="6" spans="1:13" ht="14.55" customHeight="1" x14ac:dyDescent="0.25">
      <c r="A6" s="4" t="s">
        <v>56</v>
      </c>
      <c r="B6" s="4" t="s">
        <v>104</v>
      </c>
      <c r="C6" s="4" t="s">
        <v>118</v>
      </c>
      <c r="D6" s="6">
        <v>64698</v>
      </c>
      <c r="E6" s="6">
        <v>12</v>
      </c>
      <c r="F6" s="6">
        <v>246996</v>
      </c>
      <c r="G6" s="6">
        <v>67855</v>
      </c>
      <c r="H6" s="6">
        <v>770</v>
      </c>
      <c r="I6" s="6">
        <v>21012</v>
      </c>
      <c r="J6" s="6">
        <v>4810.8</v>
      </c>
      <c r="K6" s="6">
        <v>10.4</v>
      </c>
      <c r="L6" s="6">
        <v>120</v>
      </c>
      <c r="M6" s="6">
        <v>406284.2</v>
      </c>
    </row>
    <row r="7" spans="1:13" ht="14.55" customHeight="1" x14ac:dyDescent="0.25">
      <c r="A7" s="4" t="s">
        <v>56</v>
      </c>
      <c r="B7" s="4" t="s">
        <v>104</v>
      </c>
      <c r="C7" s="4" t="s">
        <v>119</v>
      </c>
      <c r="D7" s="6">
        <v>1210024</v>
      </c>
      <c r="E7" s="6">
        <v>48</v>
      </c>
      <c r="F7" s="6">
        <v>1627245</v>
      </c>
      <c r="G7" s="6">
        <v>1131560</v>
      </c>
      <c r="H7" s="6">
        <v>5481</v>
      </c>
      <c r="I7" s="6">
        <v>165324</v>
      </c>
      <c r="J7" s="6">
        <v>83040</v>
      </c>
      <c r="K7" s="6">
        <v>140</v>
      </c>
      <c r="L7" s="6">
        <v>204</v>
      </c>
      <c r="M7" s="6">
        <v>4223066</v>
      </c>
    </row>
    <row r="8" spans="1:13" ht="14.55" customHeight="1" x14ac:dyDescent="0.25">
      <c r="A8" s="4" t="s">
        <v>56</v>
      </c>
      <c r="B8" s="4" t="s">
        <v>104</v>
      </c>
      <c r="C8" s="4" t="s">
        <v>120</v>
      </c>
      <c r="D8" s="6">
        <v>19932456</v>
      </c>
      <c r="E8" s="6">
        <v>5379</v>
      </c>
      <c r="F8" s="6">
        <v>17703990</v>
      </c>
      <c r="G8" s="6">
        <v>9943030</v>
      </c>
      <c r="H8" s="6">
        <v>769454</v>
      </c>
      <c r="I8" s="6">
        <v>15320820</v>
      </c>
      <c r="J8" s="6">
        <v>4242235.2</v>
      </c>
      <c r="K8" s="6">
        <v>71284.399999999994</v>
      </c>
      <c r="L8" s="6">
        <v>113640</v>
      </c>
      <c r="M8" s="6">
        <v>68102288.599999994</v>
      </c>
    </row>
    <row r="9" spans="1:13" ht="14.55" customHeight="1" x14ac:dyDescent="0.25">
      <c r="A9" s="4" t="s">
        <v>56</v>
      </c>
      <c r="B9" s="4" t="s">
        <v>104</v>
      </c>
      <c r="C9" s="4" t="s">
        <v>121</v>
      </c>
      <c r="D9" s="6">
        <v>108811</v>
      </c>
      <c r="E9" s="6"/>
      <c r="F9" s="6">
        <v>99060</v>
      </c>
      <c r="G9" s="6">
        <v>48520</v>
      </c>
      <c r="H9" s="6">
        <v>3297</v>
      </c>
      <c r="I9" s="6">
        <v>75612</v>
      </c>
      <c r="J9" s="6">
        <v>20362.8</v>
      </c>
      <c r="K9" s="6">
        <v>359.2</v>
      </c>
      <c r="L9" s="6">
        <v>816</v>
      </c>
      <c r="M9" s="6">
        <v>356838</v>
      </c>
    </row>
    <row r="10" spans="1:13" ht="14.55" customHeight="1" x14ac:dyDescent="0.25">
      <c r="A10" s="4" t="s">
        <v>56</v>
      </c>
      <c r="B10" s="4" t="s">
        <v>122</v>
      </c>
      <c r="C10" s="4" t="s">
        <v>104</v>
      </c>
      <c r="D10" s="6">
        <v>528208</v>
      </c>
      <c r="E10" s="6">
        <v>54</v>
      </c>
      <c r="F10" s="6">
        <v>1239693</v>
      </c>
      <c r="G10" s="6">
        <v>539105</v>
      </c>
      <c r="H10" s="6">
        <v>8442</v>
      </c>
      <c r="I10" s="6">
        <v>220080</v>
      </c>
      <c r="J10" s="6">
        <v>56286</v>
      </c>
      <c r="K10" s="6">
        <v>401.4</v>
      </c>
      <c r="L10" s="6">
        <v>1092</v>
      </c>
      <c r="M10" s="6">
        <v>2593361.4</v>
      </c>
    </row>
    <row r="11" spans="1:13" ht="14.55" customHeight="1" x14ac:dyDescent="0.25">
      <c r="A11" s="4" t="s">
        <v>56</v>
      </c>
      <c r="B11" s="4" t="s">
        <v>122</v>
      </c>
      <c r="C11" s="4" t="s">
        <v>118</v>
      </c>
      <c r="D11" s="6">
        <v>47597</v>
      </c>
      <c r="E11" s="6">
        <v>12</v>
      </c>
      <c r="F11" s="6">
        <v>226221</v>
      </c>
      <c r="G11" s="6">
        <v>58320</v>
      </c>
      <c r="H11" s="6">
        <v>756</v>
      </c>
      <c r="I11" s="6">
        <v>20196</v>
      </c>
      <c r="J11" s="6">
        <v>3535.2</v>
      </c>
      <c r="K11" s="6">
        <v>9.1999999999999993</v>
      </c>
      <c r="L11" s="6">
        <v>120</v>
      </c>
      <c r="M11" s="6">
        <v>356766.4</v>
      </c>
    </row>
    <row r="12" spans="1:13" ht="14.55" customHeight="1" x14ac:dyDescent="0.25">
      <c r="A12" s="4" t="s">
        <v>56</v>
      </c>
      <c r="B12" s="4" t="s">
        <v>122</v>
      </c>
      <c r="C12" s="4" t="s">
        <v>119</v>
      </c>
      <c r="D12" s="6">
        <v>371800</v>
      </c>
      <c r="E12" s="6">
        <v>42</v>
      </c>
      <c r="F12" s="6">
        <v>914418</v>
      </c>
      <c r="G12" s="6">
        <v>432270</v>
      </c>
      <c r="H12" s="6">
        <v>4389</v>
      </c>
      <c r="I12" s="6">
        <v>124704</v>
      </c>
      <c r="J12" s="6">
        <v>32388</v>
      </c>
      <c r="K12" s="6">
        <v>36</v>
      </c>
      <c r="L12" s="6">
        <v>156</v>
      </c>
      <c r="M12" s="6">
        <v>1880203</v>
      </c>
    </row>
    <row r="13" spans="1:13" ht="14.55" customHeight="1" x14ac:dyDescent="0.25">
      <c r="A13" s="4" t="s">
        <v>56</v>
      </c>
      <c r="B13" s="4" t="s">
        <v>122</v>
      </c>
      <c r="C13" s="4" t="s">
        <v>121</v>
      </c>
      <c r="D13" s="6">
        <v>108811</v>
      </c>
      <c r="E13" s="6"/>
      <c r="F13" s="6">
        <v>99054</v>
      </c>
      <c r="G13" s="6">
        <v>48515</v>
      </c>
      <c r="H13" s="6">
        <v>3297</v>
      </c>
      <c r="I13" s="6">
        <v>75180</v>
      </c>
      <c r="J13" s="6">
        <v>20362.8</v>
      </c>
      <c r="K13" s="6">
        <v>356.2</v>
      </c>
      <c r="L13" s="6">
        <v>816</v>
      </c>
      <c r="M13" s="6">
        <v>356392</v>
      </c>
    </row>
    <row r="14" spans="1:13" ht="14.55" customHeight="1" x14ac:dyDescent="0.25">
      <c r="A14" s="4" t="s">
        <v>56</v>
      </c>
      <c r="B14" s="4" t="s">
        <v>123</v>
      </c>
      <c r="C14" s="4" t="s">
        <v>104</v>
      </c>
      <c r="D14" s="6">
        <v>855325</v>
      </c>
      <c r="E14" s="6">
        <v>6</v>
      </c>
      <c r="F14" s="6">
        <v>733608</v>
      </c>
      <c r="G14" s="6">
        <v>708830</v>
      </c>
      <c r="H14" s="6">
        <v>1106</v>
      </c>
      <c r="I14" s="6">
        <v>41868</v>
      </c>
      <c r="J14" s="6">
        <v>51927.6</v>
      </c>
      <c r="K14" s="6">
        <v>108.2</v>
      </c>
      <c r="L14" s="6">
        <v>48</v>
      </c>
      <c r="M14" s="6">
        <v>2392826.7999999998</v>
      </c>
    </row>
    <row r="15" spans="1:13" ht="14.55" customHeight="1" x14ac:dyDescent="0.25">
      <c r="A15" s="4" t="s">
        <v>56</v>
      </c>
      <c r="B15" s="4" t="s">
        <v>123</v>
      </c>
      <c r="C15" s="4" t="s">
        <v>118</v>
      </c>
      <c r="D15" s="6">
        <v>17101</v>
      </c>
      <c r="E15" s="6"/>
      <c r="F15" s="6">
        <v>20775</v>
      </c>
      <c r="G15" s="6">
        <v>9535</v>
      </c>
      <c r="H15" s="6">
        <v>14</v>
      </c>
      <c r="I15" s="6">
        <v>816</v>
      </c>
      <c r="J15" s="6">
        <v>1275.5999999999999</v>
      </c>
      <c r="K15" s="6">
        <v>1.2</v>
      </c>
      <c r="L15" s="6"/>
      <c r="M15" s="6">
        <v>49517.8</v>
      </c>
    </row>
    <row r="16" spans="1:13" ht="14.55" customHeight="1" x14ac:dyDescent="0.25">
      <c r="A16" s="4" t="s">
        <v>56</v>
      </c>
      <c r="B16" s="4" t="s">
        <v>123</v>
      </c>
      <c r="C16" s="4" t="s">
        <v>119</v>
      </c>
      <c r="D16" s="6">
        <v>838224</v>
      </c>
      <c r="E16" s="6">
        <v>6</v>
      </c>
      <c r="F16" s="6">
        <v>712827</v>
      </c>
      <c r="G16" s="6">
        <v>699290</v>
      </c>
      <c r="H16" s="6">
        <v>1092</v>
      </c>
      <c r="I16" s="6">
        <v>40620</v>
      </c>
      <c r="J16" s="6">
        <v>50652</v>
      </c>
      <c r="K16" s="6">
        <v>104</v>
      </c>
      <c r="L16" s="6">
        <v>48</v>
      </c>
      <c r="M16" s="6">
        <v>2342863</v>
      </c>
    </row>
    <row r="17" spans="1:13" ht="14.55" customHeight="1" x14ac:dyDescent="0.25">
      <c r="A17" s="4" t="s">
        <v>56</v>
      </c>
      <c r="B17" s="4" t="s">
        <v>123</v>
      </c>
      <c r="C17" s="4" t="s">
        <v>121</v>
      </c>
      <c r="D17" s="6"/>
      <c r="E17" s="6"/>
      <c r="F17" s="6">
        <v>6</v>
      </c>
      <c r="G17" s="6">
        <v>5</v>
      </c>
      <c r="H17" s="6"/>
      <c r="I17" s="6">
        <v>432</v>
      </c>
      <c r="J17" s="6"/>
      <c r="K17" s="6">
        <v>3</v>
      </c>
      <c r="L17" s="6"/>
      <c r="M17" s="6">
        <v>446</v>
      </c>
    </row>
    <row r="18" spans="1:13" ht="14.55" customHeight="1" x14ac:dyDescent="0.25">
      <c r="A18" s="4" t="s">
        <v>56</v>
      </c>
      <c r="B18" s="4" t="s">
        <v>124</v>
      </c>
      <c r="C18" s="4" t="s">
        <v>104</v>
      </c>
      <c r="D18" s="6">
        <v>19932456</v>
      </c>
      <c r="E18" s="6">
        <v>5379</v>
      </c>
      <c r="F18" s="6">
        <v>17703990</v>
      </c>
      <c r="G18" s="6">
        <v>9943030</v>
      </c>
      <c r="H18" s="6">
        <v>769454</v>
      </c>
      <c r="I18" s="6">
        <v>15320820</v>
      </c>
      <c r="J18" s="6">
        <v>4242235.2</v>
      </c>
      <c r="K18" s="6">
        <v>71284.399999999994</v>
      </c>
      <c r="L18" s="6">
        <v>113640</v>
      </c>
      <c r="M18" s="6">
        <v>68102288.599999994</v>
      </c>
    </row>
    <row r="19" spans="1:13" ht="14.55" customHeight="1" x14ac:dyDescent="0.25">
      <c r="A19" s="4" t="s">
        <v>56</v>
      </c>
      <c r="B19" s="4" t="s">
        <v>124</v>
      </c>
      <c r="C19" s="4" t="s">
        <v>120</v>
      </c>
      <c r="D19" s="6">
        <v>19932456</v>
      </c>
      <c r="E19" s="6">
        <v>5379</v>
      </c>
      <c r="F19" s="6">
        <v>17703990</v>
      </c>
      <c r="G19" s="6">
        <v>9943030</v>
      </c>
      <c r="H19" s="6">
        <v>769454</v>
      </c>
      <c r="I19" s="6">
        <v>15320820</v>
      </c>
      <c r="J19" s="6">
        <v>4242235.2</v>
      </c>
      <c r="K19" s="6">
        <v>71284.399999999994</v>
      </c>
      <c r="L19" s="6">
        <v>113640</v>
      </c>
      <c r="M19" s="6">
        <v>68102288.599999994</v>
      </c>
    </row>
    <row r="20" spans="1:13" ht="14.55" customHeight="1" x14ac:dyDescent="0.25">
      <c r="A20" s="4" t="s">
        <v>57</v>
      </c>
      <c r="B20" s="4" t="s">
        <v>104</v>
      </c>
      <c r="C20" s="4" t="s">
        <v>104</v>
      </c>
      <c r="D20" s="6">
        <v>19918938</v>
      </c>
      <c r="E20" s="6">
        <v>105696</v>
      </c>
      <c r="F20" s="6">
        <v>19794012</v>
      </c>
      <c r="G20" s="6">
        <v>10767580</v>
      </c>
      <c r="H20" s="6">
        <v>781347</v>
      </c>
      <c r="I20" s="6">
        <v>16568232</v>
      </c>
      <c r="J20" s="6">
        <v>4374931.2</v>
      </c>
      <c r="K20" s="6">
        <v>78635.399999999994</v>
      </c>
      <c r="L20" s="6">
        <v>112320</v>
      </c>
      <c r="M20" s="6">
        <v>72501691.599999994</v>
      </c>
    </row>
    <row r="21" spans="1:13" ht="14.55" customHeight="1" x14ac:dyDescent="0.25">
      <c r="A21" s="4" t="s">
        <v>57</v>
      </c>
      <c r="B21" s="4" t="s">
        <v>104</v>
      </c>
      <c r="C21" s="4" t="s">
        <v>118</v>
      </c>
      <c r="D21" s="6">
        <v>60127</v>
      </c>
      <c r="E21" s="6">
        <v>426</v>
      </c>
      <c r="F21" s="6">
        <v>276753</v>
      </c>
      <c r="G21" s="6">
        <v>77300</v>
      </c>
      <c r="H21" s="6">
        <v>742</v>
      </c>
      <c r="I21" s="6">
        <v>29268</v>
      </c>
      <c r="J21" s="6">
        <v>5007.6000000000004</v>
      </c>
      <c r="K21" s="6">
        <v>7</v>
      </c>
      <c r="L21" s="6">
        <v>72</v>
      </c>
      <c r="M21" s="6">
        <v>449702.6</v>
      </c>
    </row>
    <row r="22" spans="1:13" ht="14.55" customHeight="1" x14ac:dyDescent="0.25">
      <c r="A22" s="4" t="s">
        <v>57</v>
      </c>
      <c r="B22" s="4" t="s">
        <v>104</v>
      </c>
      <c r="C22" s="4" t="s">
        <v>119</v>
      </c>
      <c r="D22" s="6">
        <v>439889</v>
      </c>
      <c r="E22" s="6">
        <v>1809</v>
      </c>
      <c r="F22" s="6">
        <v>894000</v>
      </c>
      <c r="G22" s="6">
        <v>489280</v>
      </c>
      <c r="H22" s="6">
        <v>2870</v>
      </c>
      <c r="I22" s="6">
        <v>112308</v>
      </c>
      <c r="J22" s="6">
        <v>31854</v>
      </c>
      <c r="K22" s="6">
        <v>33.200000000000003</v>
      </c>
      <c r="L22" s="6">
        <v>180</v>
      </c>
      <c r="M22" s="6">
        <v>1972223.2</v>
      </c>
    </row>
    <row r="23" spans="1:13" ht="14.55" customHeight="1" x14ac:dyDescent="0.25">
      <c r="A23" s="4" t="s">
        <v>57</v>
      </c>
      <c r="B23" s="4" t="s">
        <v>104</v>
      </c>
      <c r="C23" s="4" t="s">
        <v>120</v>
      </c>
      <c r="D23" s="6">
        <v>19279923</v>
      </c>
      <c r="E23" s="6">
        <v>103212</v>
      </c>
      <c r="F23" s="6">
        <v>18484656</v>
      </c>
      <c r="G23" s="6">
        <v>10131430</v>
      </c>
      <c r="H23" s="6">
        <v>773367</v>
      </c>
      <c r="I23" s="6">
        <v>16317840</v>
      </c>
      <c r="J23" s="6">
        <v>4311310.8</v>
      </c>
      <c r="K23" s="6">
        <v>78125</v>
      </c>
      <c r="L23" s="6">
        <v>110748</v>
      </c>
      <c r="M23" s="6">
        <v>69590611.799999997</v>
      </c>
    </row>
    <row r="24" spans="1:13" ht="14.55" customHeight="1" x14ac:dyDescent="0.25">
      <c r="A24" s="4" t="s">
        <v>57</v>
      </c>
      <c r="B24" s="4" t="s">
        <v>104</v>
      </c>
      <c r="C24" s="4" t="s">
        <v>121</v>
      </c>
      <c r="D24" s="6">
        <v>138999</v>
      </c>
      <c r="E24" s="6">
        <v>249</v>
      </c>
      <c r="F24" s="6">
        <v>138603</v>
      </c>
      <c r="G24" s="6">
        <v>69570</v>
      </c>
      <c r="H24" s="6">
        <v>4368</v>
      </c>
      <c r="I24" s="6">
        <v>108816</v>
      </c>
      <c r="J24" s="6">
        <v>26758.799999999999</v>
      </c>
      <c r="K24" s="6">
        <v>470.2</v>
      </c>
      <c r="L24" s="6">
        <v>1320</v>
      </c>
      <c r="M24" s="6">
        <v>489154</v>
      </c>
    </row>
    <row r="25" spans="1:13" ht="14.55" customHeight="1" x14ac:dyDescent="0.25">
      <c r="A25" s="4" t="s">
        <v>57</v>
      </c>
      <c r="B25" s="4" t="s">
        <v>122</v>
      </c>
      <c r="C25" s="4" t="s">
        <v>104</v>
      </c>
      <c r="D25" s="6">
        <v>638950</v>
      </c>
      <c r="E25" s="6">
        <v>2484</v>
      </c>
      <c r="F25" s="6">
        <v>1309323</v>
      </c>
      <c r="G25" s="6">
        <v>636135</v>
      </c>
      <c r="H25" s="6">
        <v>7980</v>
      </c>
      <c r="I25" s="6">
        <v>250392</v>
      </c>
      <c r="J25" s="6">
        <v>63618</v>
      </c>
      <c r="K25" s="6">
        <v>510.4</v>
      </c>
      <c r="L25" s="6">
        <v>1572</v>
      </c>
      <c r="M25" s="6">
        <v>2910964.4</v>
      </c>
    </row>
    <row r="26" spans="1:13" ht="14.55" customHeight="1" x14ac:dyDescent="0.25">
      <c r="A26" s="4" t="s">
        <v>57</v>
      </c>
      <c r="B26" s="4" t="s">
        <v>122</v>
      </c>
      <c r="C26" s="4" t="s">
        <v>118</v>
      </c>
      <c r="D26" s="6">
        <v>60127</v>
      </c>
      <c r="E26" s="6">
        <v>426</v>
      </c>
      <c r="F26" s="6">
        <v>276753</v>
      </c>
      <c r="G26" s="6">
        <v>77300</v>
      </c>
      <c r="H26" s="6">
        <v>742</v>
      </c>
      <c r="I26" s="6">
        <v>29268</v>
      </c>
      <c r="J26" s="6">
        <v>5007.6000000000004</v>
      </c>
      <c r="K26" s="6">
        <v>7</v>
      </c>
      <c r="L26" s="6">
        <v>72</v>
      </c>
      <c r="M26" s="6">
        <v>449702.6</v>
      </c>
    </row>
    <row r="27" spans="1:13" ht="14.55" customHeight="1" x14ac:dyDescent="0.25">
      <c r="A27" s="4" t="s">
        <v>57</v>
      </c>
      <c r="B27" s="4" t="s">
        <v>122</v>
      </c>
      <c r="C27" s="4" t="s">
        <v>119</v>
      </c>
      <c r="D27" s="6">
        <v>439824</v>
      </c>
      <c r="E27" s="6">
        <v>1809</v>
      </c>
      <c r="F27" s="6">
        <v>893967</v>
      </c>
      <c r="G27" s="6">
        <v>489265</v>
      </c>
      <c r="H27" s="6">
        <v>2870</v>
      </c>
      <c r="I27" s="6">
        <v>112308</v>
      </c>
      <c r="J27" s="6">
        <v>31851.599999999999</v>
      </c>
      <c r="K27" s="6">
        <v>33.200000000000003</v>
      </c>
      <c r="L27" s="6">
        <v>180</v>
      </c>
      <c r="M27" s="6">
        <v>1972107.8</v>
      </c>
    </row>
    <row r="28" spans="1:13" ht="14.55" customHeight="1" x14ac:dyDescent="0.25">
      <c r="A28" s="4" t="s">
        <v>57</v>
      </c>
      <c r="B28" s="4" t="s">
        <v>122</v>
      </c>
      <c r="C28" s="4" t="s">
        <v>121</v>
      </c>
      <c r="D28" s="6">
        <v>138999</v>
      </c>
      <c r="E28" s="6">
        <v>249</v>
      </c>
      <c r="F28" s="6">
        <v>138603</v>
      </c>
      <c r="G28" s="6">
        <v>69570</v>
      </c>
      <c r="H28" s="6">
        <v>4368</v>
      </c>
      <c r="I28" s="6">
        <v>108816</v>
      </c>
      <c r="J28" s="6">
        <v>26758.799999999999</v>
      </c>
      <c r="K28" s="6">
        <v>470.2</v>
      </c>
      <c r="L28" s="6">
        <v>1320</v>
      </c>
      <c r="M28" s="6">
        <v>489154</v>
      </c>
    </row>
    <row r="29" spans="1:13" ht="14.55" customHeight="1" x14ac:dyDescent="0.25">
      <c r="A29" s="4" t="s">
        <v>57</v>
      </c>
      <c r="B29" s="4" t="s">
        <v>123</v>
      </c>
      <c r="C29" s="4" t="s">
        <v>104</v>
      </c>
      <c r="D29" s="6">
        <v>65</v>
      </c>
      <c r="E29" s="6"/>
      <c r="F29" s="6">
        <v>33</v>
      </c>
      <c r="G29" s="6">
        <v>15</v>
      </c>
      <c r="H29" s="6"/>
      <c r="I29" s="6"/>
      <c r="J29" s="6">
        <v>2.4</v>
      </c>
      <c r="K29" s="6"/>
      <c r="L29" s="6"/>
      <c r="M29" s="6">
        <v>115.4</v>
      </c>
    </row>
    <row r="30" spans="1:13" ht="14.55" customHeight="1" x14ac:dyDescent="0.25">
      <c r="A30" s="4" t="s">
        <v>57</v>
      </c>
      <c r="B30" s="4" t="s">
        <v>123</v>
      </c>
      <c r="C30" s="4" t="s">
        <v>119</v>
      </c>
      <c r="D30" s="6">
        <v>65</v>
      </c>
      <c r="E30" s="6"/>
      <c r="F30" s="6">
        <v>33</v>
      </c>
      <c r="G30" s="6">
        <v>15</v>
      </c>
      <c r="H30" s="6"/>
      <c r="I30" s="6"/>
      <c r="J30" s="6">
        <v>2.4</v>
      </c>
      <c r="K30" s="6"/>
      <c r="L30" s="6"/>
      <c r="M30" s="6">
        <v>115.4</v>
      </c>
    </row>
    <row r="31" spans="1:13" ht="14.55" customHeight="1" x14ac:dyDescent="0.25">
      <c r="A31" s="4" t="s">
        <v>57</v>
      </c>
      <c r="B31" s="4" t="s">
        <v>124</v>
      </c>
      <c r="C31" s="4" t="s">
        <v>104</v>
      </c>
      <c r="D31" s="6">
        <v>19279923</v>
      </c>
      <c r="E31" s="6">
        <v>103212</v>
      </c>
      <c r="F31" s="6">
        <v>18484656</v>
      </c>
      <c r="G31" s="6">
        <v>10131430</v>
      </c>
      <c r="H31" s="6">
        <v>773367</v>
      </c>
      <c r="I31" s="6">
        <v>16317840</v>
      </c>
      <c r="J31" s="6">
        <v>4311310.8</v>
      </c>
      <c r="K31" s="6">
        <v>78125</v>
      </c>
      <c r="L31" s="6">
        <v>110748</v>
      </c>
      <c r="M31" s="6">
        <v>69590611.799999997</v>
      </c>
    </row>
    <row r="32" spans="1:13" ht="14.55" customHeight="1" x14ac:dyDescent="0.25">
      <c r="A32" s="4" t="s">
        <v>57</v>
      </c>
      <c r="B32" s="4" t="s">
        <v>124</v>
      </c>
      <c r="C32" s="4" t="s">
        <v>120</v>
      </c>
      <c r="D32" s="6">
        <v>19279923</v>
      </c>
      <c r="E32" s="6">
        <v>103212</v>
      </c>
      <c r="F32" s="6">
        <v>18484656</v>
      </c>
      <c r="G32" s="6">
        <v>10131430</v>
      </c>
      <c r="H32" s="6">
        <v>773367</v>
      </c>
      <c r="I32" s="6">
        <v>16317840</v>
      </c>
      <c r="J32" s="6">
        <v>4311310.8</v>
      </c>
      <c r="K32" s="6">
        <v>78125</v>
      </c>
      <c r="L32" s="6">
        <v>110748</v>
      </c>
      <c r="M32" s="6">
        <v>69590611.799999997</v>
      </c>
    </row>
    <row r="33" spans="1:13" ht="14.55" customHeight="1" x14ac:dyDescent="0.25">
      <c r="A33" s="4" t="s">
        <v>58</v>
      </c>
      <c r="B33" s="4" t="s">
        <v>104</v>
      </c>
      <c r="C33" s="4" t="s">
        <v>104</v>
      </c>
      <c r="D33" s="6">
        <v>18062165.399999999</v>
      </c>
      <c r="E33" s="6">
        <v>18232903.600000001</v>
      </c>
      <c r="F33" s="6">
        <v>6630609</v>
      </c>
      <c r="G33" s="6">
        <v>3458035</v>
      </c>
      <c r="H33" s="6">
        <v>235011</v>
      </c>
      <c r="I33" s="6">
        <v>18808908</v>
      </c>
      <c r="J33" s="6">
        <v>4500477.5999999996</v>
      </c>
      <c r="K33" s="6">
        <v>84296.6</v>
      </c>
      <c r="L33" s="6">
        <v>118224</v>
      </c>
      <c r="M33" s="6">
        <v>70130630.200000003</v>
      </c>
    </row>
    <row r="34" spans="1:13" ht="14.55" customHeight="1" x14ac:dyDescent="0.25">
      <c r="A34" s="4" t="s">
        <v>58</v>
      </c>
      <c r="B34" s="4" t="s">
        <v>104</v>
      </c>
      <c r="C34" s="4" t="s">
        <v>118</v>
      </c>
      <c r="D34" s="6">
        <v>17429</v>
      </c>
      <c r="E34" s="6">
        <v>34743</v>
      </c>
      <c r="F34" s="6">
        <v>73650</v>
      </c>
      <c r="G34" s="6">
        <v>21655</v>
      </c>
      <c r="H34" s="6">
        <v>161</v>
      </c>
      <c r="I34" s="6">
        <v>11304</v>
      </c>
      <c r="J34" s="6">
        <v>1231.2</v>
      </c>
      <c r="K34" s="6">
        <v>3</v>
      </c>
      <c r="L34" s="6">
        <v>24</v>
      </c>
      <c r="M34" s="6">
        <v>160200.20000000001</v>
      </c>
    </row>
    <row r="35" spans="1:13" ht="14.55" customHeight="1" x14ac:dyDescent="0.25">
      <c r="A35" s="4" t="s">
        <v>58</v>
      </c>
      <c r="B35" s="4" t="s">
        <v>104</v>
      </c>
      <c r="C35" s="4" t="s">
        <v>119</v>
      </c>
      <c r="D35" s="6">
        <v>49870</v>
      </c>
      <c r="E35" s="6">
        <v>80220</v>
      </c>
      <c r="F35" s="6">
        <v>165672</v>
      </c>
      <c r="G35" s="6">
        <v>70615</v>
      </c>
      <c r="H35" s="6">
        <v>469</v>
      </c>
      <c r="I35" s="6">
        <v>22992</v>
      </c>
      <c r="J35" s="6">
        <v>4410</v>
      </c>
      <c r="K35" s="6">
        <v>24.2</v>
      </c>
      <c r="L35" s="6">
        <v>60</v>
      </c>
      <c r="M35" s="6">
        <v>394332.2</v>
      </c>
    </row>
    <row r="36" spans="1:13" ht="14.55" customHeight="1" x14ac:dyDescent="0.25">
      <c r="A36" s="4" t="s">
        <v>58</v>
      </c>
      <c r="B36" s="4" t="s">
        <v>104</v>
      </c>
      <c r="C36" s="4" t="s">
        <v>120</v>
      </c>
      <c r="D36" s="6">
        <v>17919012.399999999</v>
      </c>
      <c r="E36" s="6">
        <v>18084691.600000001</v>
      </c>
      <c r="F36" s="6">
        <v>6334296</v>
      </c>
      <c r="G36" s="6">
        <v>3337970</v>
      </c>
      <c r="H36" s="6">
        <v>232722</v>
      </c>
      <c r="I36" s="6">
        <v>18713280</v>
      </c>
      <c r="J36" s="6">
        <v>4480347.5999999996</v>
      </c>
      <c r="K36" s="6">
        <v>83949.2</v>
      </c>
      <c r="L36" s="6">
        <v>117336</v>
      </c>
      <c r="M36" s="6">
        <v>69303604.799999997</v>
      </c>
    </row>
    <row r="37" spans="1:13" ht="14.55" customHeight="1" x14ac:dyDescent="0.25">
      <c r="A37" s="4" t="s">
        <v>58</v>
      </c>
      <c r="B37" s="4" t="s">
        <v>104</v>
      </c>
      <c r="C37" s="4" t="s">
        <v>121</v>
      </c>
      <c r="D37" s="6">
        <v>75854</v>
      </c>
      <c r="E37" s="6">
        <v>33249</v>
      </c>
      <c r="F37" s="6">
        <v>56991</v>
      </c>
      <c r="G37" s="6">
        <v>27795</v>
      </c>
      <c r="H37" s="6">
        <v>1659</v>
      </c>
      <c r="I37" s="6">
        <v>61332</v>
      </c>
      <c r="J37" s="6">
        <v>14488.8</v>
      </c>
      <c r="K37" s="6">
        <v>320.2</v>
      </c>
      <c r="L37" s="6">
        <v>804</v>
      </c>
      <c r="M37" s="6">
        <v>272493</v>
      </c>
    </row>
    <row r="38" spans="1:13" ht="14.55" customHeight="1" x14ac:dyDescent="0.25">
      <c r="A38" s="4" t="s">
        <v>58</v>
      </c>
      <c r="B38" s="4" t="s">
        <v>122</v>
      </c>
      <c r="C38" s="4" t="s">
        <v>104</v>
      </c>
      <c r="D38" s="6">
        <v>143153</v>
      </c>
      <c r="E38" s="6">
        <v>148212</v>
      </c>
      <c r="F38" s="6">
        <v>296313</v>
      </c>
      <c r="G38" s="6">
        <v>120065</v>
      </c>
      <c r="H38" s="6">
        <v>2289</v>
      </c>
      <c r="I38" s="6">
        <v>95628</v>
      </c>
      <c r="J38" s="6">
        <v>20130</v>
      </c>
      <c r="K38" s="6">
        <v>347.4</v>
      </c>
      <c r="L38" s="6">
        <v>888</v>
      </c>
      <c r="M38" s="6">
        <v>827025.4</v>
      </c>
    </row>
    <row r="39" spans="1:13" ht="14.55" customHeight="1" x14ac:dyDescent="0.25">
      <c r="A39" s="4" t="s">
        <v>58</v>
      </c>
      <c r="B39" s="4" t="s">
        <v>122</v>
      </c>
      <c r="C39" s="4" t="s">
        <v>118</v>
      </c>
      <c r="D39" s="6">
        <v>17429</v>
      </c>
      <c r="E39" s="6">
        <v>34743</v>
      </c>
      <c r="F39" s="6">
        <v>73650</v>
      </c>
      <c r="G39" s="6">
        <v>21655</v>
      </c>
      <c r="H39" s="6">
        <v>161</v>
      </c>
      <c r="I39" s="6">
        <v>11304</v>
      </c>
      <c r="J39" s="6">
        <v>1231.2</v>
      </c>
      <c r="K39" s="6">
        <v>3</v>
      </c>
      <c r="L39" s="6">
        <v>24</v>
      </c>
      <c r="M39" s="6">
        <v>160200.20000000001</v>
      </c>
    </row>
    <row r="40" spans="1:13" ht="14.55" customHeight="1" x14ac:dyDescent="0.25">
      <c r="A40" s="4" t="s">
        <v>58</v>
      </c>
      <c r="B40" s="4" t="s">
        <v>122</v>
      </c>
      <c r="C40" s="4" t="s">
        <v>119</v>
      </c>
      <c r="D40" s="6">
        <v>49870</v>
      </c>
      <c r="E40" s="6">
        <v>80220</v>
      </c>
      <c r="F40" s="6">
        <v>165672</v>
      </c>
      <c r="G40" s="6">
        <v>70615</v>
      </c>
      <c r="H40" s="6">
        <v>469</v>
      </c>
      <c r="I40" s="6">
        <v>22992</v>
      </c>
      <c r="J40" s="6">
        <v>4410</v>
      </c>
      <c r="K40" s="6">
        <v>24.2</v>
      </c>
      <c r="L40" s="6">
        <v>60</v>
      </c>
      <c r="M40" s="6">
        <v>394332.2</v>
      </c>
    </row>
    <row r="41" spans="1:13" ht="14.55" customHeight="1" x14ac:dyDescent="0.25">
      <c r="A41" s="4" t="s">
        <v>58</v>
      </c>
      <c r="B41" s="4" t="s">
        <v>122</v>
      </c>
      <c r="C41" s="4" t="s">
        <v>121</v>
      </c>
      <c r="D41" s="6">
        <v>75854</v>
      </c>
      <c r="E41" s="6">
        <v>33249</v>
      </c>
      <c r="F41" s="6">
        <v>56991</v>
      </c>
      <c r="G41" s="6">
        <v>27795</v>
      </c>
      <c r="H41" s="6">
        <v>1659</v>
      </c>
      <c r="I41" s="6">
        <v>61332</v>
      </c>
      <c r="J41" s="6">
        <v>14488.8</v>
      </c>
      <c r="K41" s="6">
        <v>320.2</v>
      </c>
      <c r="L41" s="6">
        <v>804</v>
      </c>
      <c r="M41" s="6">
        <v>272493</v>
      </c>
    </row>
    <row r="42" spans="1:13" ht="14.55" customHeight="1" x14ac:dyDescent="0.25">
      <c r="A42" s="4" t="s">
        <v>58</v>
      </c>
      <c r="B42" s="4" t="s">
        <v>124</v>
      </c>
      <c r="C42" s="4" t="s">
        <v>104</v>
      </c>
      <c r="D42" s="6">
        <v>17919012.399999999</v>
      </c>
      <c r="E42" s="6">
        <v>18084691.600000001</v>
      </c>
      <c r="F42" s="6">
        <v>6334296</v>
      </c>
      <c r="G42" s="6">
        <v>3337970</v>
      </c>
      <c r="H42" s="6">
        <v>232722</v>
      </c>
      <c r="I42" s="6">
        <v>18713280</v>
      </c>
      <c r="J42" s="6">
        <v>4480347.5999999996</v>
      </c>
      <c r="K42" s="6">
        <v>83949.2</v>
      </c>
      <c r="L42" s="6">
        <v>117336</v>
      </c>
      <c r="M42" s="6">
        <v>69303604.799999997</v>
      </c>
    </row>
    <row r="43" spans="1:13" ht="14.55" customHeight="1" x14ac:dyDescent="0.25">
      <c r="A43" s="4" t="s">
        <v>58</v>
      </c>
      <c r="B43" s="4" t="s">
        <v>124</v>
      </c>
      <c r="C43" s="4" t="s">
        <v>120</v>
      </c>
      <c r="D43" s="6">
        <v>17919012.399999999</v>
      </c>
      <c r="E43" s="6">
        <v>18084691.600000001</v>
      </c>
      <c r="F43" s="6">
        <v>6334296</v>
      </c>
      <c r="G43" s="6">
        <v>3337970</v>
      </c>
      <c r="H43" s="6">
        <v>232722</v>
      </c>
      <c r="I43" s="6">
        <v>18713280</v>
      </c>
      <c r="J43" s="6">
        <v>4480347.5999999996</v>
      </c>
      <c r="K43" s="6">
        <v>83949.2</v>
      </c>
      <c r="L43" s="6">
        <v>117336</v>
      </c>
      <c r="M43" s="6">
        <v>69303604.799999997</v>
      </c>
    </row>
    <row r="44" spans="1:13" x14ac:dyDescent="0.25">
      <c r="A44" s="4"/>
      <c r="B44" s="4"/>
      <c r="C44" s="4"/>
      <c r="D44" s="6"/>
      <c r="E44" s="6"/>
      <c r="F44" s="6"/>
      <c r="G44" s="6"/>
      <c r="H44" s="6"/>
      <c r="I44" s="6"/>
      <c r="J44" s="6"/>
      <c r="K44" s="6"/>
      <c r="L44" s="6"/>
      <c r="M44" s="6"/>
    </row>
    <row r="45" spans="1:13" x14ac:dyDescent="0.25">
      <c r="A45" s="4"/>
      <c r="B45" s="4"/>
      <c r="C45" s="4"/>
      <c r="D45" s="6"/>
      <c r="E45" s="6"/>
      <c r="F45" s="6"/>
      <c r="G45" s="6"/>
      <c r="H45" s="6"/>
      <c r="I45" s="6"/>
      <c r="J45" s="6"/>
      <c r="K45" s="6"/>
      <c r="L45" s="6"/>
      <c r="M45" s="6"/>
    </row>
    <row r="46" spans="1:13" x14ac:dyDescent="0.25">
      <c r="A46" s="4"/>
      <c r="B46" s="4"/>
      <c r="C46" s="4"/>
      <c r="D46" s="6"/>
      <c r="E46" s="6"/>
      <c r="F46" s="6"/>
      <c r="G46" s="6"/>
      <c r="H46" s="6"/>
      <c r="I46" s="6"/>
      <c r="J46" s="6"/>
      <c r="K46" s="6"/>
      <c r="L46" s="6"/>
      <c r="M46" s="6"/>
    </row>
    <row r="47" spans="1:13" x14ac:dyDescent="0.25">
      <c r="A47" s="4"/>
      <c r="B47" s="4"/>
      <c r="C47" s="4"/>
      <c r="D47" s="6"/>
      <c r="E47" s="6"/>
      <c r="F47" s="6"/>
      <c r="G47" s="6"/>
      <c r="H47" s="6"/>
      <c r="I47" s="6"/>
      <c r="J47" s="6"/>
      <c r="K47" s="6"/>
      <c r="L47" s="6"/>
      <c r="M47" s="6"/>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44"/>
  <sheetViews>
    <sheetView showGridLines="0" workbookViewId="0"/>
  </sheetViews>
  <sheetFormatPr defaultColWidth="11.5546875" defaultRowHeight="13.2" x14ac:dyDescent="0.25"/>
  <cols>
    <col min="1" max="2" width="20.6640625" customWidth="1"/>
    <col min="3" max="3" width="35.6640625" customWidth="1"/>
    <col min="4" max="12" width="14.6640625" customWidth="1"/>
    <col min="13" max="13" width="37.6640625" customWidth="1"/>
    <col min="14" max="14" width="14.6640625" customWidth="1"/>
  </cols>
  <sheetData>
    <row r="1" spans="1:14" ht="14.55" customHeight="1" x14ac:dyDescent="0.25">
      <c r="A1" s="1" t="s">
        <v>250</v>
      </c>
    </row>
    <row r="2" spans="1:14" ht="28.95" customHeight="1" x14ac:dyDescent="0.25">
      <c r="A2" s="1" t="s">
        <v>42</v>
      </c>
    </row>
    <row r="3" spans="1:14" ht="14.55" customHeight="1" x14ac:dyDescent="0.25">
      <c r="A3" t="s">
        <v>43</v>
      </c>
    </row>
    <row r="4" spans="1:14" ht="28.95" customHeight="1" x14ac:dyDescent="0.25">
      <c r="A4" s="3" t="s">
        <v>134</v>
      </c>
      <c r="B4" s="3" t="s">
        <v>135</v>
      </c>
      <c r="C4" s="3" t="s">
        <v>37</v>
      </c>
      <c r="D4" s="3" t="s">
        <v>39</v>
      </c>
      <c r="E4" s="5" t="s">
        <v>46</v>
      </c>
      <c r="F4" s="5" t="s">
        <v>47</v>
      </c>
      <c r="G4" s="5" t="s">
        <v>48</v>
      </c>
      <c r="H4" s="5" t="s">
        <v>49</v>
      </c>
      <c r="I4" s="5" t="s">
        <v>50</v>
      </c>
      <c r="J4" s="5" t="s">
        <v>51</v>
      </c>
      <c r="K4" s="5" t="s">
        <v>52</v>
      </c>
      <c r="L4" s="5" t="s">
        <v>53</v>
      </c>
      <c r="M4" s="5" t="s">
        <v>54</v>
      </c>
      <c r="N4" s="5" t="s">
        <v>55</v>
      </c>
    </row>
    <row r="5" spans="1:14" ht="14.55" customHeight="1" x14ac:dyDescent="0.25">
      <c r="A5" s="4" t="s">
        <v>56</v>
      </c>
      <c r="B5" s="4" t="s">
        <v>63</v>
      </c>
      <c r="C5" s="4" t="s">
        <v>104</v>
      </c>
      <c r="D5" s="4" t="s">
        <v>104</v>
      </c>
      <c r="E5" s="6">
        <v>5210018</v>
      </c>
      <c r="F5" s="6">
        <v>2247</v>
      </c>
      <c r="G5" s="6">
        <v>4888431</v>
      </c>
      <c r="H5" s="6">
        <v>2726720</v>
      </c>
      <c r="I5" s="6">
        <v>188272</v>
      </c>
      <c r="J5" s="6">
        <v>3877356</v>
      </c>
      <c r="K5" s="6">
        <v>1078152</v>
      </c>
      <c r="L5" s="6">
        <v>18613.2</v>
      </c>
      <c r="M5" s="6">
        <v>26124</v>
      </c>
      <c r="N5" s="6">
        <v>18015933.199999999</v>
      </c>
    </row>
    <row r="6" spans="1:14" ht="14.55" customHeight="1" x14ac:dyDescent="0.25">
      <c r="A6" s="4" t="s">
        <v>56</v>
      </c>
      <c r="B6" s="4" t="s">
        <v>63</v>
      </c>
      <c r="C6" s="4" t="s">
        <v>104</v>
      </c>
      <c r="D6" s="4" t="s">
        <v>118</v>
      </c>
      <c r="E6" s="6">
        <v>14888</v>
      </c>
      <c r="F6" s="6">
        <v>9</v>
      </c>
      <c r="G6" s="6">
        <v>62190</v>
      </c>
      <c r="H6" s="6">
        <v>15835</v>
      </c>
      <c r="I6" s="6">
        <v>182</v>
      </c>
      <c r="J6" s="6">
        <v>5652</v>
      </c>
      <c r="K6" s="6">
        <v>1278</v>
      </c>
      <c r="L6" s="6">
        <v>2.4</v>
      </c>
      <c r="M6" s="6">
        <v>12</v>
      </c>
      <c r="N6" s="6">
        <v>100048.4</v>
      </c>
    </row>
    <row r="7" spans="1:14" ht="14.55" customHeight="1" x14ac:dyDescent="0.25">
      <c r="A7" s="4" t="s">
        <v>56</v>
      </c>
      <c r="B7" s="4" t="s">
        <v>63</v>
      </c>
      <c r="C7" s="4" t="s">
        <v>104</v>
      </c>
      <c r="D7" s="4" t="s">
        <v>119</v>
      </c>
      <c r="E7" s="6">
        <v>221070</v>
      </c>
      <c r="F7" s="6">
        <v>21</v>
      </c>
      <c r="G7" s="6">
        <v>331839</v>
      </c>
      <c r="H7" s="6">
        <v>199535</v>
      </c>
      <c r="I7" s="6">
        <v>966</v>
      </c>
      <c r="J7" s="6">
        <v>33096</v>
      </c>
      <c r="K7" s="6">
        <v>15099.6</v>
      </c>
      <c r="L7" s="6">
        <v>28.4</v>
      </c>
      <c r="M7" s="6"/>
      <c r="N7" s="6">
        <v>801655</v>
      </c>
    </row>
    <row r="8" spans="1:14" ht="14.55" customHeight="1" x14ac:dyDescent="0.25">
      <c r="A8" s="4" t="s">
        <v>56</v>
      </c>
      <c r="B8" s="4" t="s">
        <v>63</v>
      </c>
      <c r="C8" s="4" t="s">
        <v>104</v>
      </c>
      <c r="D8" s="4" t="s">
        <v>120</v>
      </c>
      <c r="E8" s="6">
        <v>4944063</v>
      </c>
      <c r="F8" s="6">
        <v>2217</v>
      </c>
      <c r="G8" s="6">
        <v>4467570</v>
      </c>
      <c r="H8" s="6">
        <v>2498755</v>
      </c>
      <c r="I8" s="6">
        <v>186284</v>
      </c>
      <c r="J8" s="6">
        <v>3818112</v>
      </c>
      <c r="K8" s="6">
        <v>1056232.8</v>
      </c>
      <c r="L8" s="6">
        <v>18483.400000000001</v>
      </c>
      <c r="M8" s="6">
        <v>25908</v>
      </c>
      <c r="N8" s="6">
        <v>17017625.199999999</v>
      </c>
    </row>
    <row r="9" spans="1:14" ht="14.55" customHeight="1" x14ac:dyDescent="0.25">
      <c r="A9" s="4" t="s">
        <v>56</v>
      </c>
      <c r="B9" s="4" t="s">
        <v>63</v>
      </c>
      <c r="C9" s="4" t="s">
        <v>104</v>
      </c>
      <c r="D9" s="4" t="s">
        <v>121</v>
      </c>
      <c r="E9" s="6">
        <v>29997</v>
      </c>
      <c r="F9" s="6"/>
      <c r="G9" s="6">
        <v>26832</v>
      </c>
      <c r="H9" s="6">
        <v>12595</v>
      </c>
      <c r="I9" s="6">
        <v>840</v>
      </c>
      <c r="J9" s="6">
        <v>20496</v>
      </c>
      <c r="K9" s="6">
        <v>5541.6</v>
      </c>
      <c r="L9" s="6">
        <v>99</v>
      </c>
      <c r="M9" s="6">
        <v>204</v>
      </c>
      <c r="N9" s="6">
        <v>96604.6</v>
      </c>
    </row>
    <row r="10" spans="1:14" ht="14.55" customHeight="1" x14ac:dyDescent="0.25">
      <c r="A10" s="4" t="s">
        <v>56</v>
      </c>
      <c r="B10" s="4" t="s">
        <v>63</v>
      </c>
      <c r="C10" s="4" t="s">
        <v>122</v>
      </c>
      <c r="D10" s="4" t="s">
        <v>104</v>
      </c>
      <c r="E10" s="6">
        <v>152983</v>
      </c>
      <c r="F10" s="6">
        <v>27</v>
      </c>
      <c r="G10" s="6">
        <v>331323</v>
      </c>
      <c r="H10" s="6">
        <v>150895</v>
      </c>
      <c r="I10" s="6">
        <v>1904</v>
      </c>
      <c r="J10" s="6">
        <v>56016</v>
      </c>
      <c r="K10" s="6">
        <v>15486</v>
      </c>
      <c r="L10" s="6">
        <v>106.2</v>
      </c>
      <c r="M10" s="6">
        <v>216</v>
      </c>
      <c r="N10" s="6">
        <v>708956.2</v>
      </c>
    </row>
    <row r="11" spans="1:14" ht="14.55" customHeight="1" x14ac:dyDescent="0.25">
      <c r="A11" s="4" t="s">
        <v>56</v>
      </c>
      <c r="B11" s="4" t="s">
        <v>63</v>
      </c>
      <c r="C11" s="4" t="s">
        <v>122</v>
      </c>
      <c r="D11" s="4" t="s">
        <v>118</v>
      </c>
      <c r="E11" s="6">
        <v>11933</v>
      </c>
      <c r="F11" s="6">
        <v>9</v>
      </c>
      <c r="G11" s="6">
        <v>58605</v>
      </c>
      <c r="H11" s="6">
        <v>14725</v>
      </c>
      <c r="I11" s="6">
        <v>182</v>
      </c>
      <c r="J11" s="6">
        <v>5628</v>
      </c>
      <c r="K11" s="6">
        <v>1035.5999999999999</v>
      </c>
      <c r="L11" s="6">
        <v>1.2</v>
      </c>
      <c r="M11" s="6">
        <v>12</v>
      </c>
      <c r="N11" s="6">
        <v>92130.8</v>
      </c>
    </row>
    <row r="12" spans="1:14" ht="14.55" customHeight="1" x14ac:dyDescent="0.25">
      <c r="A12" s="4" t="s">
        <v>56</v>
      </c>
      <c r="B12" s="4" t="s">
        <v>63</v>
      </c>
      <c r="C12" s="4" t="s">
        <v>122</v>
      </c>
      <c r="D12" s="4" t="s">
        <v>119</v>
      </c>
      <c r="E12" s="6">
        <v>111053</v>
      </c>
      <c r="F12" s="6">
        <v>18</v>
      </c>
      <c r="G12" s="6">
        <v>245889</v>
      </c>
      <c r="H12" s="6">
        <v>123575</v>
      </c>
      <c r="I12" s="6">
        <v>882</v>
      </c>
      <c r="J12" s="6">
        <v>29892</v>
      </c>
      <c r="K12" s="6">
        <v>8908.7999999999993</v>
      </c>
      <c r="L12" s="6">
        <v>7</v>
      </c>
      <c r="M12" s="6"/>
      <c r="N12" s="6">
        <v>520224.8</v>
      </c>
    </row>
    <row r="13" spans="1:14" ht="14.55" customHeight="1" x14ac:dyDescent="0.25">
      <c r="A13" s="4" t="s">
        <v>56</v>
      </c>
      <c r="B13" s="4" t="s">
        <v>63</v>
      </c>
      <c r="C13" s="4" t="s">
        <v>122</v>
      </c>
      <c r="D13" s="4" t="s">
        <v>121</v>
      </c>
      <c r="E13" s="6">
        <v>29997</v>
      </c>
      <c r="F13" s="6"/>
      <c r="G13" s="6">
        <v>26829</v>
      </c>
      <c r="H13" s="6">
        <v>12595</v>
      </c>
      <c r="I13" s="6">
        <v>840</v>
      </c>
      <c r="J13" s="6">
        <v>20496</v>
      </c>
      <c r="K13" s="6">
        <v>5541.6</v>
      </c>
      <c r="L13" s="6">
        <v>98</v>
      </c>
      <c r="M13" s="6">
        <v>204</v>
      </c>
      <c r="N13" s="6">
        <v>96600.6</v>
      </c>
    </row>
    <row r="14" spans="1:14" ht="14.55" customHeight="1" x14ac:dyDescent="0.25">
      <c r="A14" s="4" t="s">
        <v>56</v>
      </c>
      <c r="B14" s="4" t="s">
        <v>63</v>
      </c>
      <c r="C14" s="4" t="s">
        <v>123</v>
      </c>
      <c r="D14" s="4" t="s">
        <v>104</v>
      </c>
      <c r="E14" s="6">
        <v>112972</v>
      </c>
      <c r="F14" s="6">
        <v>3</v>
      </c>
      <c r="G14" s="6">
        <v>89538</v>
      </c>
      <c r="H14" s="6">
        <v>77070</v>
      </c>
      <c r="I14" s="6">
        <v>84</v>
      </c>
      <c r="J14" s="6">
        <v>3228</v>
      </c>
      <c r="K14" s="6">
        <v>6433.2</v>
      </c>
      <c r="L14" s="6">
        <v>23.6</v>
      </c>
      <c r="M14" s="6"/>
      <c r="N14" s="6">
        <v>289351.8</v>
      </c>
    </row>
    <row r="15" spans="1:14" ht="14.55" customHeight="1" x14ac:dyDescent="0.25">
      <c r="A15" s="4" t="s">
        <v>56</v>
      </c>
      <c r="B15" s="4" t="s">
        <v>63</v>
      </c>
      <c r="C15" s="4" t="s">
        <v>123</v>
      </c>
      <c r="D15" s="4" t="s">
        <v>118</v>
      </c>
      <c r="E15" s="6">
        <v>2955</v>
      </c>
      <c r="F15" s="6"/>
      <c r="G15" s="6">
        <v>3585</v>
      </c>
      <c r="H15" s="6">
        <v>1110</v>
      </c>
      <c r="I15" s="6"/>
      <c r="J15" s="6">
        <v>24</v>
      </c>
      <c r="K15" s="6">
        <v>242.4</v>
      </c>
      <c r="L15" s="6">
        <v>1.2</v>
      </c>
      <c r="M15" s="6"/>
      <c r="N15" s="6">
        <v>7917.6</v>
      </c>
    </row>
    <row r="16" spans="1:14" ht="14.55" customHeight="1" x14ac:dyDescent="0.25">
      <c r="A16" s="4" t="s">
        <v>56</v>
      </c>
      <c r="B16" s="4" t="s">
        <v>63</v>
      </c>
      <c r="C16" s="4" t="s">
        <v>123</v>
      </c>
      <c r="D16" s="4" t="s">
        <v>119</v>
      </c>
      <c r="E16" s="6">
        <v>110017</v>
      </c>
      <c r="F16" s="6">
        <v>3</v>
      </c>
      <c r="G16" s="6">
        <v>85950</v>
      </c>
      <c r="H16" s="6">
        <v>75960</v>
      </c>
      <c r="I16" s="6">
        <v>84</v>
      </c>
      <c r="J16" s="6">
        <v>3204</v>
      </c>
      <c r="K16" s="6">
        <v>6190.8</v>
      </c>
      <c r="L16" s="6">
        <v>21.4</v>
      </c>
      <c r="M16" s="6"/>
      <c r="N16" s="6">
        <v>281430.2</v>
      </c>
    </row>
    <row r="17" spans="1:14" ht="14.55" customHeight="1" x14ac:dyDescent="0.25">
      <c r="A17" s="4" t="s">
        <v>56</v>
      </c>
      <c r="B17" s="4" t="s">
        <v>63</v>
      </c>
      <c r="C17" s="4" t="s">
        <v>123</v>
      </c>
      <c r="D17" s="4" t="s">
        <v>121</v>
      </c>
      <c r="E17" s="6"/>
      <c r="F17" s="6"/>
      <c r="G17" s="6">
        <v>3</v>
      </c>
      <c r="H17" s="6"/>
      <c r="I17" s="6"/>
      <c r="J17" s="6"/>
      <c r="K17" s="6"/>
      <c r="L17" s="6">
        <v>1</v>
      </c>
      <c r="M17" s="6"/>
      <c r="N17" s="6">
        <v>4</v>
      </c>
    </row>
    <row r="18" spans="1:14" ht="14.55" customHeight="1" x14ac:dyDescent="0.25">
      <c r="A18" s="4" t="s">
        <v>56</v>
      </c>
      <c r="B18" s="4" t="s">
        <v>63</v>
      </c>
      <c r="C18" s="4" t="s">
        <v>124</v>
      </c>
      <c r="D18" s="4" t="s">
        <v>104</v>
      </c>
      <c r="E18" s="6">
        <v>4944063</v>
      </c>
      <c r="F18" s="6">
        <v>2217</v>
      </c>
      <c r="G18" s="6">
        <v>4467570</v>
      </c>
      <c r="H18" s="6">
        <v>2498755</v>
      </c>
      <c r="I18" s="6">
        <v>186284</v>
      </c>
      <c r="J18" s="6">
        <v>3818112</v>
      </c>
      <c r="K18" s="6">
        <v>1056232.8</v>
      </c>
      <c r="L18" s="6">
        <v>18483.400000000001</v>
      </c>
      <c r="M18" s="6">
        <v>25908</v>
      </c>
      <c r="N18" s="6">
        <v>17017625.199999999</v>
      </c>
    </row>
    <row r="19" spans="1:14" ht="14.55" customHeight="1" x14ac:dyDescent="0.25">
      <c r="A19" s="4" t="s">
        <v>56</v>
      </c>
      <c r="B19" s="4" t="s">
        <v>63</v>
      </c>
      <c r="C19" s="4" t="s">
        <v>124</v>
      </c>
      <c r="D19" s="4" t="s">
        <v>120</v>
      </c>
      <c r="E19" s="6">
        <v>4944063</v>
      </c>
      <c r="F19" s="6">
        <v>2217</v>
      </c>
      <c r="G19" s="6">
        <v>4467570</v>
      </c>
      <c r="H19" s="6">
        <v>2498755</v>
      </c>
      <c r="I19" s="6">
        <v>186284</v>
      </c>
      <c r="J19" s="6">
        <v>3818112</v>
      </c>
      <c r="K19" s="6">
        <v>1056232.8</v>
      </c>
      <c r="L19" s="6">
        <v>18483.400000000001</v>
      </c>
      <c r="M19" s="6">
        <v>25908</v>
      </c>
      <c r="N19" s="6">
        <v>17017625.199999999</v>
      </c>
    </row>
    <row r="20" spans="1:14" ht="14.55" customHeight="1" x14ac:dyDescent="0.25">
      <c r="A20" s="4" t="s">
        <v>56</v>
      </c>
      <c r="B20" s="4" t="s">
        <v>64</v>
      </c>
      <c r="C20" s="4" t="s">
        <v>104</v>
      </c>
      <c r="D20" s="4" t="s">
        <v>104</v>
      </c>
      <c r="E20" s="6">
        <v>5427433</v>
      </c>
      <c r="F20" s="6">
        <v>1455</v>
      </c>
      <c r="G20" s="6">
        <v>4897851</v>
      </c>
      <c r="H20" s="6">
        <v>2743595</v>
      </c>
      <c r="I20" s="6">
        <v>194187</v>
      </c>
      <c r="J20" s="6">
        <v>3899268</v>
      </c>
      <c r="K20" s="6">
        <v>1088737.2</v>
      </c>
      <c r="L20" s="6">
        <v>18158.599999999999</v>
      </c>
      <c r="M20" s="6">
        <v>29592</v>
      </c>
      <c r="N20" s="6">
        <v>18300276.800000001</v>
      </c>
    </row>
    <row r="21" spans="1:14" ht="14.55" customHeight="1" x14ac:dyDescent="0.25">
      <c r="A21" s="4" t="s">
        <v>56</v>
      </c>
      <c r="B21" s="4" t="s">
        <v>64</v>
      </c>
      <c r="C21" s="4" t="s">
        <v>104</v>
      </c>
      <c r="D21" s="4" t="s">
        <v>118</v>
      </c>
      <c r="E21" s="6">
        <v>17203</v>
      </c>
      <c r="F21" s="6">
        <v>3</v>
      </c>
      <c r="G21" s="6">
        <v>62112</v>
      </c>
      <c r="H21" s="6">
        <v>18965</v>
      </c>
      <c r="I21" s="6">
        <v>217</v>
      </c>
      <c r="J21" s="6">
        <v>5772</v>
      </c>
      <c r="K21" s="6">
        <v>1250.4000000000001</v>
      </c>
      <c r="L21" s="6">
        <v>1</v>
      </c>
      <c r="M21" s="6">
        <v>24</v>
      </c>
      <c r="N21" s="6">
        <v>105547.4</v>
      </c>
    </row>
    <row r="22" spans="1:14" ht="14.55" customHeight="1" x14ac:dyDescent="0.25">
      <c r="A22" s="4" t="s">
        <v>56</v>
      </c>
      <c r="B22" s="4" t="s">
        <v>64</v>
      </c>
      <c r="C22" s="4" t="s">
        <v>104</v>
      </c>
      <c r="D22" s="4" t="s">
        <v>119</v>
      </c>
      <c r="E22" s="6">
        <v>292270</v>
      </c>
      <c r="F22" s="6">
        <v>15</v>
      </c>
      <c r="G22" s="6">
        <v>395646</v>
      </c>
      <c r="H22" s="6">
        <v>268550</v>
      </c>
      <c r="I22" s="6">
        <v>1337</v>
      </c>
      <c r="J22" s="6">
        <v>41556</v>
      </c>
      <c r="K22" s="6">
        <v>20108.400000000001</v>
      </c>
      <c r="L22" s="6">
        <v>21.4</v>
      </c>
      <c r="M22" s="6">
        <v>36</v>
      </c>
      <c r="N22" s="6">
        <v>1019539.8</v>
      </c>
    </row>
    <row r="23" spans="1:14" ht="14.55" customHeight="1" x14ac:dyDescent="0.25">
      <c r="A23" s="4" t="s">
        <v>56</v>
      </c>
      <c r="B23" s="4" t="s">
        <v>64</v>
      </c>
      <c r="C23" s="4" t="s">
        <v>104</v>
      </c>
      <c r="D23" s="4" t="s">
        <v>120</v>
      </c>
      <c r="E23" s="6">
        <v>5089452</v>
      </c>
      <c r="F23" s="6">
        <v>1437</v>
      </c>
      <c r="G23" s="6">
        <v>4415913</v>
      </c>
      <c r="H23" s="6">
        <v>2445140</v>
      </c>
      <c r="I23" s="6">
        <v>191779</v>
      </c>
      <c r="J23" s="6">
        <v>3832944</v>
      </c>
      <c r="K23" s="6">
        <v>1062444</v>
      </c>
      <c r="L23" s="6">
        <v>18053.2</v>
      </c>
      <c r="M23" s="6">
        <v>29316</v>
      </c>
      <c r="N23" s="6">
        <v>17086478.199999999</v>
      </c>
    </row>
    <row r="24" spans="1:14" ht="14.55" customHeight="1" x14ac:dyDescent="0.25">
      <c r="A24" s="4" t="s">
        <v>56</v>
      </c>
      <c r="B24" s="4" t="s">
        <v>64</v>
      </c>
      <c r="C24" s="4" t="s">
        <v>104</v>
      </c>
      <c r="D24" s="4" t="s">
        <v>121</v>
      </c>
      <c r="E24" s="6">
        <v>28508</v>
      </c>
      <c r="F24" s="6"/>
      <c r="G24" s="6">
        <v>24180</v>
      </c>
      <c r="H24" s="6">
        <v>10940</v>
      </c>
      <c r="I24" s="6">
        <v>854</v>
      </c>
      <c r="J24" s="6">
        <v>18996</v>
      </c>
      <c r="K24" s="6">
        <v>4934.3999999999996</v>
      </c>
      <c r="L24" s="6">
        <v>83</v>
      </c>
      <c r="M24" s="6">
        <v>216</v>
      </c>
      <c r="N24" s="6">
        <v>88711.4</v>
      </c>
    </row>
    <row r="25" spans="1:14" ht="14.55" customHeight="1" x14ac:dyDescent="0.25">
      <c r="A25" s="4" t="s">
        <v>56</v>
      </c>
      <c r="B25" s="4" t="s">
        <v>64</v>
      </c>
      <c r="C25" s="4" t="s">
        <v>122</v>
      </c>
      <c r="D25" s="4" t="s">
        <v>104</v>
      </c>
      <c r="E25" s="6">
        <v>131733</v>
      </c>
      <c r="F25" s="6">
        <v>18</v>
      </c>
      <c r="G25" s="6">
        <v>309318</v>
      </c>
      <c r="H25" s="6">
        <v>131720</v>
      </c>
      <c r="I25" s="6">
        <v>2107</v>
      </c>
      <c r="J25" s="6">
        <v>56340</v>
      </c>
      <c r="K25" s="6">
        <v>14264.4</v>
      </c>
      <c r="L25" s="6">
        <v>89</v>
      </c>
      <c r="M25" s="6">
        <v>276</v>
      </c>
      <c r="N25" s="6">
        <v>645865.4</v>
      </c>
    </row>
    <row r="26" spans="1:14" ht="14.55" customHeight="1" x14ac:dyDescent="0.25">
      <c r="A26" s="4" t="s">
        <v>56</v>
      </c>
      <c r="B26" s="4" t="s">
        <v>64</v>
      </c>
      <c r="C26" s="4" t="s">
        <v>122</v>
      </c>
      <c r="D26" s="4" t="s">
        <v>118</v>
      </c>
      <c r="E26" s="6">
        <v>12908</v>
      </c>
      <c r="F26" s="6">
        <v>3</v>
      </c>
      <c r="G26" s="6">
        <v>56646</v>
      </c>
      <c r="H26" s="6">
        <v>16675</v>
      </c>
      <c r="I26" s="6">
        <v>210</v>
      </c>
      <c r="J26" s="6">
        <v>5496</v>
      </c>
      <c r="K26" s="6">
        <v>866.4</v>
      </c>
      <c r="L26" s="6">
        <v>1</v>
      </c>
      <c r="M26" s="6">
        <v>24</v>
      </c>
      <c r="N26" s="6">
        <v>92829.4</v>
      </c>
    </row>
    <row r="27" spans="1:14" ht="14.55" customHeight="1" x14ac:dyDescent="0.25">
      <c r="A27" s="4" t="s">
        <v>56</v>
      </c>
      <c r="B27" s="4" t="s">
        <v>64</v>
      </c>
      <c r="C27" s="4" t="s">
        <v>122</v>
      </c>
      <c r="D27" s="4" t="s">
        <v>119</v>
      </c>
      <c r="E27" s="6">
        <v>90317</v>
      </c>
      <c r="F27" s="6">
        <v>15</v>
      </c>
      <c r="G27" s="6">
        <v>228492</v>
      </c>
      <c r="H27" s="6">
        <v>104110</v>
      </c>
      <c r="I27" s="6">
        <v>1043</v>
      </c>
      <c r="J27" s="6">
        <v>31908</v>
      </c>
      <c r="K27" s="6">
        <v>8463.6</v>
      </c>
      <c r="L27" s="6">
        <v>6</v>
      </c>
      <c r="M27" s="6">
        <v>36</v>
      </c>
      <c r="N27" s="6">
        <v>464390.6</v>
      </c>
    </row>
    <row r="28" spans="1:14" ht="14.55" customHeight="1" x14ac:dyDescent="0.25">
      <c r="A28" s="4" t="s">
        <v>56</v>
      </c>
      <c r="B28" s="4" t="s">
        <v>64</v>
      </c>
      <c r="C28" s="4" t="s">
        <v>122</v>
      </c>
      <c r="D28" s="4" t="s">
        <v>121</v>
      </c>
      <c r="E28" s="6">
        <v>28508</v>
      </c>
      <c r="F28" s="6"/>
      <c r="G28" s="6">
        <v>24180</v>
      </c>
      <c r="H28" s="6">
        <v>10935</v>
      </c>
      <c r="I28" s="6">
        <v>854</v>
      </c>
      <c r="J28" s="6">
        <v>18936</v>
      </c>
      <c r="K28" s="6">
        <v>4934.3999999999996</v>
      </c>
      <c r="L28" s="6">
        <v>82</v>
      </c>
      <c r="M28" s="6">
        <v>216</v>
      </c>
      <c r="N28" s="6">
        <v>88645.4</v>
      </c>
    </row>
    <row r="29" spans="1:14" ht="14.55" customHeight="1" x14ac:dyDescent="0.25">
      <c r="A29" s="4" t="s">
        <v>56</v>
      </c>
      <c r="B29" s="4" t="s">
        <v>64</v>
      </c>
      <c r="C29" s="4" t="s">
        <v>123</v>
      </c>
      <c r="D29" s="4" t="s">
        <v>104</v>
      </c>
      <c r="E29" s="6">
        <v>206248</v>
      </c>
      <c r="F29" s="6"/>
      <c r="G29" s="6">
        <v>172620</v>
      </c>
      <c r="H29" s="6">
        <v>166735</v>
      </c>
      <c r="I29" s="6">
        <v>301</v>
      </c>
      <c r="J29" s="6">
        <v>9984</v>
      </c>
      <c r="K29" s="6">
        <v>12028.8</v>
      </c>
      <c r="L29" s="6">
        <v>16.399999999999999</v>
      </c>
      <c r="M29" s="6"/>
      <c r="N29" s="6">
        <v>567933.19999999995</v>
      </c>
    </row>
    <row r="30" spans="1:14" ht="14.55" customHeight="1" x14ac:dyDescent="0.25">
      <c r="A30" s="4" t="s">
        <v>56</v>
      </c>
      <c r="B30" s="4" t="s">
        <v>64</v>
      </c>
      <c r="C30" s="4" t="s">
        <v>123</v>
      </c>
      <c r="D30" s="4" t="s">
        <v>118</v>
      </c>
      <c r="E30" s="6">
        <v>4295</v>
      </c>
      <c r="F30" s="6"/>
      <c r="G30" s="6">
        <v>5466</v>
      </c>
      <c r="H30" s="6">
        <v>2290</v>
      </c>
      <c r="I30" s="6">
        <v>7</v>
      </c>
      <c r="J30" s="6">
        <v>276</v>
      </c>
      <c r="K30" s="6">
        <v>384</v>
      </c>
      <c r="L30" s="6"/>
      <c r="M30" s="6"/>
      <c r="N30" s="6">
        <v>12718</v>
      </c>
    </row>
    <row r="31" spans="1:14" ht="14.55" customHeight="1" x14ac:dyDescent="0.25">
      <c r="A31" s="4" t="s">
        <v>56</v>
      </c>
      <c r="B31" s="4" t="s">
        <v>64</v>
      </c>
      <c r="C31" s="4" t="s">
        <v>123</v>
      </c>
      <c r="D31" s="4" t="s">
        <v>119</v>
      </c>
      <c r="E31" s="6">
        <v>201953</v>
      </c>
      <c r="F31" s="6"/>
      <c r="G31" s="6">
        <v>167154</v>
      </c>
      <c r="H31" s="6">
        <v>164440</v>
      </c>
      <c r="I31" s="6">
        <v>294</v>
      </c>
      <c r="J31" s="6">
        <v>9648</v>
      </c>
      <c r="K31" s="6">
        <v>11644.8</v>
      </c>
      <c r="L31" s="6">
        <v>15.4</v>
      </c>
      <c r="M31" s="6"/>
      <c r="N31" s="6">
        <v>555149.19999999995</v>
      </c>
    </row>
    <row r="32" spans="1:14" ht="14.55" customHeight="1" x14ac:dyDescent="0.25">
      <c r="A32" s="4" t="s">
        <v>56</v>
      </c>
      <c r="B32" s="4" t="s">
        <v>64</v>
      </c>
      <c r="C32" s="4" t="s">
        <v>123</v>
      </c>
      <c r="D32" s="4" t="s">
        <v>121</v>
      </c>
      <c r="E32" s="6"/>
      <c r="F32" s="6"/>
      <c r="G32" s="6"/>
      <c r="H32" s="6">
        <v>5</v>
      </c>
      <c r="I32" s="6"/>
      <c r="J32" s="6">
        <v>60</v>
      </c>
      <c r="K32" s="6"/>
      <c r="L32" s="6">
        <v>1</v>
      </c>
      <c r="M32" s="6"/>
      <c r="N32" s="6">
        <v>66</v>
      </c>
    </row>
    <row r="33" spans="1:14" ht="14.55" customHeight="1" x14ac:dyDescent="0.25">
      <c r="A33" s="4" t="s">
        <v>56</v>
      </c>
      <c r="B33" s="4" t="s">
        <v>64</v>
      </c>
      <c r="C33" s="4" t="s">
        <v>124</v>
      </c>
      <c r="D33" s="4" t="s">
        <v>104</v>
      </c>
      <c r="E33" s="6">
        <v>5089452</v>
      </c>
      <c r="F33" s="6">
        <v>1437</v>
      </c>
      <c r="G33" s="6">
        <v>4415913</v>
      </c>
      <c r="H33" s="6">
        <v>2445140</v>
      </c>
      <c r="I33" s="6">
        <v>191779</v>
      </c>
      <c r="J33" s="6">
        <v>3832944</v>
      </c>
      <c r="K33" s="6">
        <v>1062444</v>
      </c>
      <c r="L33" s="6">
        <v>18053.2</v>
      </c>
      <c r="M33" s="6">
        <v>29316</v>
      </c>
      <c r="N33" s="6">
        <v>17086478.199999999</v>
      </c>
    </row>
    <row r="34" spans="1:14" ht="14.55" customHeight="1" x14ac:dyDescent="0.25">
      <c r="A34" s="4" t="s">
        <v>56</v>
      </c>
      <c r="B34" s="4" t="s">
        <v>64</v>
      </c>
      <c r="C34" s="4" t="s">
        <v>124</v>
      </c>
      <c r="D34" s="4" t="s">
        <v>120</v>
      </c>
      <c r="E34" s="6">
        <v>5089452</v>
      </c>
      <c r="F34" s="6">
        <v>1437</v>
      </c>
      <c r="G34" s="6">
        <v>4415913</v>
      </c>
      <c r="H34" s="6">
        <v>2445140</v>
      </c>
      <c r="I34" s="6">
        <v>191779</v>
      </c>
      <c r="J34" s="6">
        <v>3832944</v>
      </c>
      <c r="K34" s="6">
        <v>1062444</v>
      </c>
      <c r="L34" s="6">
        <v>18053.2</v>
      </c>
      <c r="M34" s="6">
        <v>29316</v>
      </c>
      <c r="N34" s="6">
        <v>17086478.199999999</v>
      </c>
    </row>
    <row r="35" spans="1:14" ht="14.55" customHeight="1" x14ac:dyDescent="0.25">
      <c r="A35" s="4" t="s">
        <v>56</v>
      </c>
      <c r="B35" s="4" t="s">
        <v>65</v>
      </c>
      <c r="C35" s="4" t="s">
        <v>104</v>
      </c>
      <c r="D35" s="4" t="s">
        <v>104</v>
      </c>
      <c r="E35" s="6">
        <v>5244237</v>
      </c>
      <c r="F35" s="6">
        <v>792</v>
      </c>
      <c r="G35" s="6">
        <v>4919223</v>
      </c>
      <c r="H35" s="6">
        <v>2800250</v>
      </c>
      <c r="I35" s="6">
        <v>198996</v>
      </c>
      <c r="J35" s="6">
        <v>3992460</v>
      </c>
      <c r="K35" s="6">
        <v>1116640.8</v>
      </c>
      <c r="L35" s="6">
        <v>16940.599999999999</v>
      </c>
      <c r="M35" s="6">
        <v>31152</v>
      </c>
      <c r="N35" s="6">
        <v>18320691.399999999</v>
      </c>
    </row>
    <row r="36" spans="1:14" ht="14.55" customHeight="1" x14ac:dyDescent="0.25">
      <c r="A36" s="4" t="s">
        <v>56</v>
      </c>
      <c r="B36" s="4" t="s">
        <v>65</v>
      </c>
      <c r="C36" s="4" t="s">
        <v>104</v>
      </c>
      <c r="D36" s="4" t="s">
        <v>118</v>
      </c>
      <c r="E36" s="6">
        <v>15998</v>
      </c>
      <c r="F36" s="6"/>
      <c r="G36" s="6">
        <v>59415</v>
      </c>
      <c r="H36" s="6">
        <v>15825</v>
      </c>
      <c r="I36" s="6">
        <v>175</v>
      </c>
      <c r="J36" s="6">
        <v>4800</v>
      </c>
      <c r="K36" s="6">
        <v>1189.2</v>
      </c>
      <c r="L36" s="6">
        <v>2</v>
      </c>
      <c r="M36" s="6">
        <v>24</v>
      </c>
      <c r="N36" s="6">
        <v>97428.2</v>
      </c>
    </row>
    <row r="37" spans="1:14" ht="14.55" customHeight="1" x14ac:dyDescent="0.25">
      <c r="A37" s="4" t="s">
        <v>56</v>
      </c>
      <c r="B37" s="4" t="s">
        <v>65</v>
      </c>
      <c r="C37" s="4" t="s">
        <v>104</v>
      </c>
      <c r="D37" s="4" t="s">
        <v>119</v>
      </c>
      <c r="E37" s="6">
        <v>322645</v>
      </c>
      <c r="F37" s="6">
        <v>12</v>
      </c>
      <c r="G37" s="6">
        <v>429564</v>
      </c>
      <c r="H37" s="6">
        <v>321510</v>
      </c>
      <c r="I37" s="6">
        <v>1456</v>
      </c>
      <c r="J37" s="6">
        <v>43824</v>
      </c>
      <c r="K37" s="6">
        <v>24020.400000000001</v>
      </c>
      <c r="L37" s="6">
        <v>50.6</v>
      </c>
      <c r="M37" s="6">
        <v>60</v>
      </c>
      <c r="N37" s="6">
        <v>1143142</v>
      </c>
    </row>
    <row r="38" spans="1:14" ht="14.55" customHeight="1" x14ac:dyDescent="0.25">
      <c r="A38" s="4" t="s">
        <v>56</v>
      </c>
      <c r="B38" s="4" t="s">
        <v>65</v>
      </c>
      <c r="C38" s="4" t="s">
        <v>104</v>
      </c>
      <c r="D38" s="4" t="s">
        <v>120</v>
      </c>
      <c r="E38" s="6">
        <v>4879879</v>
      </c>
      <c r="F38" s="6">
        <v>780</v>
      </c>
      <c r="G38" s="6">
        <v>4406163</v>
      </c>
      <c r="H38" s="6">
        <v>2451920</v>
      </c>
      <c r="I38" s="6">
        <v>196504</v>
      </c>
      <c r="J38" s="6">
        <v>3925164</v>
      </c>
      <c r="K38" s="6">
        <v>1086321.6000000001</v>
      </c>
      <c r="L38" s="6">
        <v>16802</v>
      </c>
      <c r="M38" s="6">
        <v>30888</v>
      </c>
      <c r="N38" s="6">
        <v>16994421.600000001</v>
      </c>
    </row>
    <row r="39" spans="1:14" ht="14.55" customHeight="1" x14ac:dyDescent="0.25">
      <c r="A39" s="4" t="s">
        <v>56</v>
      </c>
      <c r="B39" s="4" t="s">
        <v>65</v>
      </c>
      <c r="C39" s="4" t="s">
        <v>104</v>
      </c>
      <c r="D39" s="4" t="s">
        <v>121</v>
      </c>
      <c r="E39" s="6">
        <v>25715</v>
      </c>
      <c r="F39" s="6"/>
      <c r="G39" s="6">
        <v>24081</v>
      </c>
      <c r="H39" s="6">
        <v>10995</v>
      </c>
      <c r="I39" s="6">
        <v>861</v>
      </c>
      <c r="J39" s="6">
        <v>18672</v>
      </c>
      <c r="K39" s="6">
        <v>5109.6000000000004</v>
      </c>
      <c r="L39" s="6">
        <v>86</v>
      </c>
      <c r="M39" s="6">
        <v>180</v>
      </c>
      <c r="N39" s="6">
        <v>85699.6</v>
      </c>
    </row>
    <row r="40" spans="1:14" ht="14.55" customHeight="1" x14ac:dyDescent="0.25">
      <c r="A40" s="4" t="s">
        <v>56</v>
      </c>
      <c r="B40" s="4" t="s">
        <v>65</v>
      </c>
      <c r="C40" s="4" t="s">
        <v>122</v>
      </c>
      <c r="D40" s="4" t="s">
        <v>104</v>
      </c>
      <c r="E40" s="6">
        <v>122178</v>
      </c>
      <c r="F40" s="6">
        <v>9</v>
      </c>
      <c r="G40" s="6">
        <v>295434</v>
      </c>
      <c r="H40" s="6">
        <v>122600</v>
      </c>
      <c r="I40" s="6">
        <v>2184</v>
      </c>
      <c r="J40" s="6">
        <v>53844</v>
      </c>
      <c r="K40" s="6">
        <v>13894.8</v>
      </c>
      <c r="L40" s="6">
        <v>101</v>
      </c>
      <c r="M40" s="6">
        <v>264</v>
      </c>
      <c r="N40" s="6">
        <v>610508.80000000005</v>
      </c>
    </row>
    <row r="41" spans="1:14" ht="14.55" customHeight="1" x14ac:dyDescent="0.25">
      <c r="A41" s="4" t="s">
        <v>56</v>
      </c>
      <c r="B41" s="4" t="s">
        <v>65</v>
      </c>
      <c r="C41" s="4" t="s">
        <v>122</v>
      </c>
      <c r="D41" s="4" t="s">
        <v>118</v>
      </c>
      <c r="E41" s="6">
        <v>11808</v>
      </c>
      <c r="F41" s="6"/>
      <c r="G41" s="6">
        <v>54060</v>
      </c>
      <c r="H41" s="6">
        <v>13215</v>
      </c>
      <c r="I41" s="6">
        <v>168</v>
      </c>
      <c r="J41" s="6">
        <v>4632</v>
      </c>
      <c r="K41" s="6">
        <v>864</v>
      </c>
      <c r="L41" s="6">
        <v>2</v>
      </c>
      <c r="M41" s="6">
        <v>24</v>
      </c>
      <c r="N41" s="6">
        <v>84773</v>
      </c>
    </row>
    <row r="42" spans="1:14" ht="14.55" customHeight="1" x14ac:dyDescent="0.25">
      <c r="A42" s="4" t="s">
        <v>56</v>
      </c>
      <c r="B42" s="4" t="s">
        <v>65</v>
      </c>
      <c r="C42" s="4" t="s">
        <v>122</v>
      </c>
      <c r="D42" s="4" t="s">
        <v>119</v>
      </c>
      <c r="E42" s="6">
        <v>84655</v>
      </c>
      <c r="F42" s="6">
        <v>9</v>
      </c>
      <c r="G42" s="6">
        <v>217293</v>
      </c>
      <c r="H42" s="6">
        <v>98390</v>
      </c>
      <c r="I42" s="6">
        <v>1155</v>
      </c>
      <c r="J42" s="6">
        <v>30636</v>
      </c>
      <c r="K42" s="6">
        <v>7921.2</v>
      </c>
      <c r="L42" s="6">
        <v>14</v>
      </c>
      <c r="M42" s="6">
        <v>60</v>
      </c>
      <c r="N42" s="6">
        <v>440133.2</v>
      </c>
    </row>
    <row r="43" spans="1:14" ht="14.55" customHeight="1" x14ac:dyDescent="0.25">
      <c r="A43" s="4" t="s">
        <v>56</v>
      </c>
      <c r="B43" s="4" t="s">
        <v>65</v>
      </c>
      <c r="C43" s="4" t="s">
        <v>122</v>
      </c>
      <c r="D43" s="4" t="s">
        <v>121</v>
      </c>
      <c r="E43" s="6">
        <v>25715</v>
      </c>
      <c r="F43" s="6"/>
      <c r="G43" s="6">
        <v>24081</v>
      </c>
      <c r="H43" s="6">
        <v>10995</v>
      </c>
      <c r="I43" s="6">
        <v>861</v>
      </c>
      <c r="J43" s="6">
        <v>18576</v>
      </c>
      <c r="K43" s="6">
        <v>5109.6000000000004</v>
      </c>
      <c r="L43" s="6">
        <v>85</v>
      </c>
      <c r="M43" s="6">
        <v>180</v>
      </c>
      <c r="N43" s="6">
        <v>85602.6</v>
      </c>
    </row>
    <row r="44" spans="1:14" ht="14.55" customHeight="1" x14ac:dyDescent="0.25">
      <c r="A44" s="4" t="s">
        <v>56</v>
      </c>
      <c r="B44" s="4" t="s">
        <v>65</v>
      </c>
      <c r="C44" s="4" t="s">
        <v>123</v>
      </c>
      <c r="D44" s="4" t="s">
        <v>104</v>
      </c>
      <c r="E44" s="6">
        <v>242180</v>
      </c>
      <c r="F44" s="6">
        <v>3</v>
      </c>
      <c r="G44" s="6">
        <v>217626</v>
      </c>
      <c r="H44" s="6">
        <v>225730</v>
      </c>
      <c r="I44" s="6">
        <v>308</v>
      </c>
      <c r="J44" s="6">
        <v>13452</v>
      </c>
      <c r="K44" s="6">
        <v>16424.400000000001</v>
      </c>
      <c r="L44" s="6">
        <v>37.6</v>
      </c>
      <c r="M44" s="6"/>
      <c r="N44" s="6">
        <v>715761</v>
      </c>
    </row>
    <row r="45" spans="1:14" ht="14.55" customHeight="1" x14ac:dyDescent="0.25">
      <c r="A45" s="4" t="s">
        <v>56</v>
      </c>
      <c r="B45" s="4" t="s">
        <v>65</v>
      </c>
      <c r="C45" s="4" t="s">
        <v>123</v>
      </c>
      <c r="D45" s="4" t="s">
        <v>118</v>
      </c>
      <c r="E45" s="6">
        <v>4190</v>
      </c>
      <c r="F45" s="6"/>
      <c r="G45" s="6">
        <v>5355</v>
      </c>
      <c r="H45" s="6">
        <v>2610</v>
      </c>
      <c r="I45" s="6">
        <v>7</v>
      </c>
      <c r="J45" s="6">
        <v>168</v>
      </c>
      <c r="K45" s="6">
        <v>325.2</v>
      </c>
      <c r="L45" s="6"/>
      <c r="M45" s="6"/>
      <c r="N45" s="6">
        <v>12655.2</v>
      </c>
    </row>
    <row r="46" spans="1:14" ht="14.55" customHeight="1" x14ac:dyDescent="0.25">
      <c r="A46" s="4" t="s">
        <v>56</v>
      </c>
      <c r="B46" s="4" t="s">
        <v>65</v>
      </c>
      <c r="C46" s="4" t="s">
        <v>123</v>
      </c>
      <c r="D46" s="4" t="s">
        <v>119</v>
      </c>
      <c r="E46" s="6">
        <v>237990</v>
      </c>
      <c r="F46" s="6">
        <v>3</v>
      </c>
      <c r="G46" s="6">
        <v>212271</v>
      </c>
      <c r="H46" s="6">
        <v>223120</v>
      </c>
      <c r="I46" s="6">
        <v>301</v>
      </c>
      <c r="J46" s="6">
        <v>13188</v>
      </c>
      <c r="K46" s="6">
        <v>16099.2</v>
      </c>
      <c r="L46" s="6">
        <v>36.6</v>
      </c>
      <c r="M46" s="6"/>
      <c r="N46" s="6">
        <v>703008.8</v>
      </c>
    </row>
    <row r="47" spans="1:14" ht="14.55" customHeight="1" x14ac:dyDescent="0.25">
      <c r="A47" s="4" t="s">
        <v>56</v>
      </c>
      <c r="B47" s="4" t="s">
        <v>65</v>
      </c>
      <c r="C47" s="4" t="s">
        <v>123</v>
      </c>
      <c r="D47" s="4" t="s">
        <v>121</v>
      </c>
      <c r="E47" s="6"/>
      <c r="F47" s="6"/>
      <c r="G47" s="6"/>
      <c r="H47" s="6"/>
      <c r="I47" s="6"/>
      <c r="J47" s="6">
        <v>96</v>
      </c>
      <c r="K47" s="6"/>
      <c r="L47" s="6">
        <v>1</v>
      </c>
      <c r="M47" s="6"/>
      <c r="N47" s="6">
        <v>97</v>
      </c>
    </row>
    <row r="48" spans="1:14" ht="14.55" customHeight="1" x14ac:dyDescent="0.25">
      <c r="A48" s="4" t="s">
        <v>56</v>
      </c>
      <c r="B48" s="4" t="s">
        <v>65</v>
      </c>
      <c r="C48" s="4" t="s">
        <v>124</v>
      </c>
      <c r="D48" s="4" t="s">
        <v>104</v>
      </c>
      <c r="E48" s="6">
        <v>4879879</v>
      </c>
      <c r="F48" s="6">
        <v>780</v>
      </c>
      <c r="G48" s="6">
        <v>4406163</v>
      </c>
      <c r="H48" s="6">
        <v>2451920</v>
      </c>
      <c r="I48" s="6">
        <v>196504</v>
      </c>
      <c r="J48" s="6">
        <v>3925164</v>
      </c>
      <c r="K48" s="6">
        <v>1086321.6000000001</v>
      </c>
      <c r="L48" s="6">
        <v>16802</v>
      </c>
      <c r="M48" s="6">
        <v>30888</v>
      </c>
      <c r="N48" s="6">
        <v>16994421.600000001</v>
      </c>
    </row>
    <row r="49" spans="1:14" ht="14.55" customHeight="1" x14ac:dyDescent="0.25">
      <c r="A49" s="4" t="s">
        <v>56</v>
      </c>
      <c r="B49" s="4" t="s">
        <v>65</v>
      </c>
      <c r="C49" s="4" t="s">
        <v>124</v>
      </c>
      <c r="D49" s="4" t="s">
        <v>120</v>
      </c>
      <c r="E49" s="6">
        <v>4879879</v>
      </c>
      <c r="F49" s="6">
        <v>780</v>
      </c>
      <c r="G49" s="6">
        <v>4406163</v>
      </c>
      <c r="H49" s="6">
        <v>2451920</v>
      </c>
      <c r="I49" s="6">
        <v>196504</v>
      </c>
      <c r="J49" s="6">
        <v>3925164</v>
      </c>
      <c r="K49" s="6">
        <v>1086321.6000000001</v>
      </c>
      <c r="L49" s="6">
        <v>16802</v>
      </c>
      <c r="M49" s="6">
        <v>30888</v>
      </c>
      <c r="N49" s="6">
        <v>16994421.600000001</v>
      </c>
    </row>
    <row r="50" spans="1:14" ht="14.55" customHeight="1" x14ac:dyDescent="0.25">
      <c r="A50" s="4" t="s">
        <v>56</v>
      </c>
      <c r="B50" s="4" t="s">
        <v>66</v>
      </c>
      <c r="C50" s="4" t="s">
        <v>104</v>
      </c>
      <c r="D50" s="4" t="s">
        <v>104</v>
      </c>
      <c r="E50" s="6">
        <v>5434301</v>
      </c>
      <c r="F50" s="6">
        <v>945</v>
      </c>
      <c r="G50" s="6">
        <v>4971786</v>
      </c>
      <c r="H50" s="6">
        <v>2920400</v>
      </c>
      <c r="I50" s="6">
        <v>197547</v>
      </c>
      <c r="J50" s="6">
        <v>3813684</v>
      </c>
      <c r="K50" s="6">
        <v>1066918.8</v>
      </c>
      <c r="L50" s="6">
        <v>18081.599999999999</v>
      </c>
      <c r="M50" s="6">
        <v>27912</v>
      </c>
      <c r="N50" s="6">
        <v>18451575.399999999</v>
      </c>
    </row>
    <row r="51" spans="1:14" ht="14.55" customHeight="1" x14ac:dyDescent="0.25">
      <c r="A51" s="4" t="s">
        <v>56</v>
      </c>
      <c r="B51" s="4" t="s">
        <v>66</v>
      </c>
      <c r="C51" s="4" t="s">
        <v>104</v>
      </c>
      <c r="D51" s="4" t="s">
        <v>118</v>
      </c>
      <c r="E51" s="6">
        <v>16609</v>
      </c>
      <c r="F51" s="6"/>
      <c r="G51" s="6">
        <v>63279</v>
      </c>
      <c r="H51" s="6">
        <v>17230</v>
      </c>
      <c r="I51" s="6">
        <v>196</v>
      </c>
      <c r="J51" s="6">
        <v>4788</v>
      </c>
      <c r="K51" s="6">
        <v>1093.2</v>
      </c>
      <c r="L51" s="6">
        <v>5</v>
      </c>
      <c r="M51" s="6">
        <v>60</v>
      </c>
      <c r="N51" s="6">
        <v>103260.2</v>
      </c>
    </row>
    <row r="52" spans="1:14" ht="14.55" customHeight="1" x14ac:dyDescent="0.25">
      <c r="A52" s="4" t="s">
        <v>56</v>
      </c>
      <c r="B52" s="4" t="s">
        <v>66</v>
      </c>
      <c r="C52" s="4" t="s">
        <v>104</v>
      </c>
      <c r="D52" s="4" t="s">
        <v>119</v>
      </c>
      <c r="E52" s="6">
        <v>374039</v>
      </c>
      <c r="F52" s="6"/>
      <c r="G52" s="6">
        <v>470196</v>
      </c>
      <c r="H52" s="6">
        <v>341965</v>
      </c>
      <c r="I52" s="6">
        <v>1722</v>
      </c>
      <c r="J52" s="6">
        <v>46848</v>
      </c>
      <c r="K52" s="6">
        <v>23811.599999999999</v>
      </c>
      <c r="L52" s="6">
        <v>39.6</v>
      </c>
      <c r="M52" s="6">
        <v>108</v>
      </c>
      <c r="N52" s="6">
        <v>1258729.2</v>
      </c>
    </row>
    <row r="53" spans="1:14" ht="14.55" customHeight="1" x14ac:dyDescent="0.25">
      <c r="A53" s="4" t="s">
        <v>56</v>
      </c>
      <c r="B53" s="4" t="s">
        <v>66</v>
      </c>
      <c r="C53" s="4" t="s">
        <v>104</v>
      </c>
      <c r="D53" s="4" t="s">
        <v>120</v>
      </c>
      <c r="E53" s="6">
        <v>5019062</v>
      </c>
      <c r="F53" s="6">
        <v>945</v>
      </c>
      <c r="G53" s="6">
        <v>4414344</v>
      </c>
      <c r="H53" s="6">
        <v>2547215</v>
      </c>
      <c r="I53" s="6">
        <v>194887</v>
      </c>
      <c r="J53" s="6">
        <v>3744600</v>
      </c>
      <c r="K53" s="6">
        <v>1037236.8</v>
      </c>
      <c r="L53" s="6">
        <v>17945.8</v>
      </c>
      <c r="M53" s="6">
        <v>27528</v>
      </c>
      <c r="N53" s="6">
        <v>17003763.600000001</v>
      </c>
    </row>
    <row r="54" spans="1:14" ht="14.55" customHeight="1" x14ac:dyDescent="0.25">
      <c r="A54" s="4" t="s">
        <v>56</v>
      </c>
      <c r="B54" s="4" t="s">
        <v>66</v>
      </c>
      <c r="C54" s="4" t="s">
        <v>104</v>
      </c>
      <c r="D54" s="4" t="s">
        <v>121</v>
      </c>
      <c r="E54" s="6">
        <v>24591</v>
      </c>
      <c r="F54" s="6"/>
      <c r="G54" s="6">
        <v>23967</v>
      </c>
      <c r="H54" s="6">
        <v>13990</v>
      </c>
      <c r="I54" s="6">
        <v>742</v>
      </c>
      <c r="J54" s="6">
        <v>17448</v>
      </c>
      <c r="K54" s="6">
        <v>4777.2</v>
      </c>
      <c r="L54" s="6">
        <v>91.2</v>
      </c>
      <c r="M54" s="6">
        <v>216</v>
      </c>
      <c r="N54" s="6">
        <v>85822.399999999994</v>
      </c>
    </row>
    <row r="55" spans="1:14" ht="14.55" customHeight="1" x14ac:dyDescent="0.25">
      <c r="A55" s="4" t="s">
        <v>56</v>
      </c>
      <c r="B55" s="4" t="s">
        <v>66</v>
      </c>
      <c r="C55" s="4" t="s">
        <v>122</v>
      </c>
      <c r="D55" s="4" t="s">
        <v>104</v>
      </c>
      <c r="E55" s="6">
        <v>121314</v>
      </c>
      <c r="F55" s="6"/>
      <c r="G55" s="6">
        <v>303618</v>
      </c>
      <c r="H55" s="6">
        <v>133890</v>
      </c>
      <c r="I55" s="6">
        <v>2247</v>
      </c>
      <c r="J55" s="6">
        <v>53880</v>
      </c>
      <c r="K55" s="6">
        <v>12640.8</v>
      </c>
      <c r="L55" s="6">
        <v>105.2</v>
      </c>
      <c r="M55" s="6">
        <v>336</v>
      </c>
      <c r="N55" s="6">
        <v>628031</v>
      </c>
    </row>
    <row r="56" spans="1:14" ht="14.55" customHeight="1" x14ac:dyDescent="0.25">
      <c r="A56" s="4" t="s">
        <v>56</v>
      </c>
      <c r="B56" s="4" t="s">
        <v>66</v>
      </c>
      <c r="C56" s="4" t="s">
        <v>122</v>
      </c>
      <c r="D56" s="4" t="s">
        <v>118</v>
      </c>
      <c r="E56" s="6">
        <v>10948</v>
      </c>
      <c r="F56" s="6"/>
      <c r="G56" s="6">
        <v>56910</v>
      </c>
      <c r="H56" s="6">
        <v>13705</v>
      </c>
      <c r="I56" s="6">
        <v>196</v>
      </c>
      <c r="J56" s="6">
        <v>4440</v>
      </c>
      <c r="K56" s="6">
        <v>769.2</v>
      </c>
      <c r="L56" s="6">
        <v>5</v>
      </c>
      <c r="M56" s="6">
        <v>60</v>
      </c>
      <c r="N56" s="6">
        <v>87033.2</v>
      </c>
    </row>
    <row r="57" spans="1:14" ht="14.55" customHeight="1" x14ac:dyDescent="0.25">
      <c r="A57" s="4" t="s">
        <v>56</v>
      </c>
      <c r="B57" s="4" t="s">
        <v>66</v>
      </c>
      <c r="C57" s="4" t="s">
        <v>122</v>
      </c>
      <c r="D57" s="4" t="s">
        <v>119</v>
      </c>
      <c r="E57" s="6">
        <v>85775</v>
      </c>
      <c r="F57" s="6"/>
      <c r="G57" s="6">
        <v>222744</v>
      </c>
      <c r="H57" s="6">
        <v>106195</v>
      </c>
      <c r="I57" s="6">
        <v>1309</v>
      </c>
      <c r="J57" s="6">
        <v>32268</v>
      </c>
      <c r="K57" s="6">
        <v>7094.4</v>
      </c>
      <c r="L57" s="6">
        <v>9</v>
      </c>
      <c r="M57" s="6">
        <v>60</v>
      </c>
      <c r="N57" s="6">
        <v>455454.4</v>
      </c>
    </row>
    <row r="58" spans="1:14" ht="14.55" customHeight="1" x14ac:dyDescent="0.25">
      <c r="A58" s="4" t="s">
        <v>56</v>
      </c>
      <c r="B58" s="4" t="s">
        <v>66</v>
      </c>
      <c r="C58" s="4" t="s">
        <v>122</v>
      </c>
      <c r="D58" s="4" t="s">
        <v>121</v>
      </c>
      <c r="E58" s="6">
        <v>24591</v>
      </c>
      <c r="F58" s="6"/>
      <c r="G58" s="6">
        <v>23964</v>
      </c>
      <c r="H58" s="6">
        <v>13990</v>
      </c>
      <c r="I58" s="6">
        <v>742</v>
      </c>
      <c r="J58" s="6">
        <v>17172</v>
      </c>
      <c r="K58" s="6">
        <v>4777.2</v>
      </c>
      <c r="L58" s="6">
        <v>91.2</v>
      </c>
      <c r="M58" s="6">
        <v>216</v>
      </c>
      <c r="N58" s="6">
        <v>85543.4</v>
      </c>
    </row>
    <row r="59" spans="1:14" ht="14.55" customHeight="1" x14ac:dyDescent="0.25">
      <c r="A59" s="4" t="s">
        <v>56</v>
      </c>
      <c r="B59" s="4" t="s">
        <v>66</v>
      </c>
      <c r="C59" s="4" t="s">
        <v>123</v>
      </c>
      <c r="D59" s="4" t="s">
        <v>104</v>
      </c>
      <c r="E59" s="6">
        <v>293925</v>
      </c>
      <c r="F59" s="6"/>
      <c r="G59" s="6">
        <v>253824</v>
      </c>
      <c r="H59" s="6">
        <v>239295</v>
      </c>
      <c r="I59" s="6">
        <v>413</v>
      </c>
      <c r="J59" s="6">
        <v>15204</v>
      </c>
      <c r="K59" s="6">
        <v>17041.2</v>
      </c>
      <c r="L59" s="6">
        <v>30.6</v>
      </c>
      <c r="M59" s="6">
        <v>48</v>
      </c>
      <c r="N59" s="6">
        <v>819780.8</v>
      </c>
    </row>
    <row r="60" spans="1:14" ht="14.55" customHeight="1" x14ac:dyDescent="0.25">
      <c r="A60" s="4" t="s">
        <v>56</v>
      </c>
      <c r="B60" s="4" t="s">
        <v>66</v>
      </c>
      <c r="C60" s="4" t="s">
        <v>123</v>
      </c>
      <c r="D60" s="4" t="s">
        <v>118</v>
      </c>
      <c r="E60" s="6">
        <v>5661</v>
      </c>
      <c r="F60" s="6"/>
      <c r="G60" s="6">
        <v>6369</v>
      </c>
      <c r="H60" s="6">
        <v>3525</v>
      </c>
      <c r="I60" s="6"/>
      <c r="J60" s="6">
        <v>348</v>
      </c>
      <c r="K60" s="6">
        <v>324</v>
      </c>
      <c r="L60" s="6">
        <v>0</v>
      </c>
      <c r="M60" s="6"/>
      <c r="N60" s="6">
        <v>16227</v>
      </c>
    </row>
    <row r="61" spans="1:14" ht="14.55" customHeight="1" x14ac:dyDescent="0.25">
      <c r="A61" s="4" t="s">
        <v>56</v>
      </c>
      <c r="B61" s="4" t="s">
        <v>66</v>
      </c>
      <c r="C61" s="4" t="s">
        <v>123</v>
      </c>
      <c r="D61" s="4" t="s">
        <v>119</v>
      </c>
      <c r="E61" s="6">
        <v>288264</v>
      </c>
      <c r="F61" s="6"/>
      <c r="G61" s="6">
        <v>247452</v>
      </c>
      <c r="H61" s="6">
        <v>235770</v>
      </c>
      <c r="I61" s="6">
        <v>413</v>
      </c>
      <c r="J61" s="6">
        <v>14580</v>
      </c>
      <c r="K61" s="6">
        <v>16717.2</v>
      </c>
      <c r="L61" s="6">
        <v>30.6</v>
      </c>
      <c r="M61" s="6">
        <v>48</v>
      </c>
      <c r="N61" s="6">
        <v>803274.8</v>
      </c>
    </row>
    <row r="62" spans="1:14" ht="14.55" customHeight="1" x14ac:dyDescent="0.25">
      <c r="A62" s="4" t="s">
        <v>56</v>
      </c>
      <c r="B62" s="4" t="s">
        <v>66</v>
      </c>
      <c r="C62" s="4" t="s">
        <v>123</v>
      </c>
      <c r="D62" s="4" t="s">
        <v>121</v>
      </c>
      <c r="E62" s="6"/>
      <c r="F62" s="6"/>
      <c r="G62" s="6">
        <v>3</v>
      </c>
      <c r="H62" s="6"/>
      <c r="I62" s="6"/>
      <c r="J62" s="6">
        <v>276</v>
      </c>
      <c r="K62" s="6"/>
      <c r="L62" s="6"/>
      <c r="M62" s="6"/>
      <c r="N62" s="6">
        <v>279</v>
      </c>
    </row>
    <row r="63" spans="1:14" ht="14.55" customHeight="1" x14ac:dyDescent="0.25">
      <c r="A63" s="4" t="s">
        <v>56</v>
      </c>
      <c r="B63" s="4" t="s">
        <v>66</v>
      </c>
      <c r="C63" s="4" t="s">
        <v>124</v>
      </c>
      <c r="D63" s="4" t="s">
        <v>104</v>
      </c>
      <c r="E63" s="6">
        <v>5019062</v>
      </c>
      <c r="F63" s="6">
        <v>945</v>
      </c>
      <c r="G63" s="6">
        <v>4414344</v>
      </c>
      <c r="H63" s="6">
        <v>2547215</v>
      </c>
      <c r="I63" s="6">
        <v>194887</v>
      </c>
      <c r="J63" s="6">
        <v>3744600</v>
      </c>
      <c r="K63" s="6">
        <v>1037236.8</v>
      </c>
      <c r="L63" s="6">
        <v>17945.8</v>
      </c>
      <c r="M63" s="6">
        <v>27528</v>
      </c>
      <c r="N63" s="6">
        <v>17003763.600000001</v>
      </c>
    </row>
    <row r="64" spans="1:14" ht="14.55" customHeight="1" x14ac:dyDescent="0.25">
      <c r="A64" s="4" t="s">
        <v>56</v>
      </c>
      <c r="B64" s="4" t="s">
        <v>66</v>
      </c>
      <c r="C64" s="4" t="s">
        <v>124</v>
      </c>
      <c r="D64" s="4" t="s">
        <v>120</v>
      </c>
      <c r="E64" s="6">
        <v>5019062</v>
      </c>
      <c r="F64" s="6">
        <v>945</v>
      </c>
      <c r="G64" s="6">
        <v>4414344</v>
      </c>
      <c r="H64" s="6">
        <v>2547215</v>
      </c>
      <c r="I64" s="6">
        <v>194887</v>
      </c>
      <c r="J64" s="6">
        <v>3744600</v>
      </c>
      <c r="K64" s="6">
        <v>1037236.8</v>
      </c>
      <c r="L64" s="6">
        <v>17945.8</v>
      </c>
      <c r="M64" s="6">
        <v>27528</v>
      </c>
      <c r="N64" s="6">
        <v>17003763.600000001</v>
      </c>
    </row>
    <row r="65" spans="1:14" ht="14.55" customHeight="1" x14ac:dyDescent="0.25">
      <c r="A65" s="4" t="s">
        <v>57</v>
      </c>
      <c r="B65" s="4" t="s">
        <v>67</v>
      </c>
      <c r="C65" s="4" t="s">
        <v>104</v>
      </c>
      <c r="D65" s="4" t="s">
        <v>104</v>
      </c>
      <c r="E65" s="6">
        <v>4675961</v>
      </c>
      <c r="F65" s="6">
        <v>65898</v>
      </c>
      <c r="G65" s="6">
        <v>4734759</v>
      </c>
      <c r="H65" s="6">
        <v>2464190</v>
      </c>
      <c r="I65" s="6">
        <v>177912</v>
      </c>
      <c r="J65" s="6">
        <v>3902244</v>
      </c>
      <c r="K65" s="6">
        <v>1083067.2</v>
      </c>
      <c r="L65" s="6">
        <v>19864.599999999999</v>
      </c>
      <c r="M65" s="6">
        <v>25320</v>
      </c>
      <c r="N65" s="6">
        <v>17149215.800000001</v>
      </c>
    </row>
    <row r="66" spans="1:14" ht="14.55" customHeight="1" x14ac:dyDescent="0.25">
      <c r="A66" s="4" t="s">
        <v>57</v>
      </c>
      <c r="B66" s="4" t="s">
        <v>67</v>
      </c>
      <c r="C66" s="4" t="s">
        <v>104</v>
      </c>
      <c r="D66" s="4" t="s">
        <v>118</v>
      </c>
      <c r="E66" s="6">
        <v>11682</v>
      </c>
      <c r="F66" s="6">
        <v>345</v>
      </c>
      <c r="G66" s="6">
        <v>62991</v>
      </c>
      <c r="H66" s="6">
        <v>16860</v>
      </c>
      <c r="I66" s="6">
        <v>154</v>
      </c>
      <c r="J66" s="6">
        <v>6588</v>
      </c>
      <c r="K66" s="6">
        <v>1117.2</v>
      </c>
      <c r="L66" s="6">
        <v>0</v>
      </c>
      <c r="M66" s="6">
        <v>12</v>
      </c>
      <c r="N66" s="6">
        <v>99749.2</v>
      </c>
    </row>
    <row r="67" spans="1:14" ht="14.55" customHeight="1" x14ac:dyDescent="0.25">
      <c r="A67" s="4" t="s">
        <v>57</v>
      </c>
      <c r="B67" s="4" t="s">
        <v>67</v>
      </c>
      <c r="C67" s="4" t="s">
        <v>104</v>
      </c>
      <c r="D67" s="4" t="s">
        <v>119</v>
      </c>
      <c r="E67" s="6">
        <v>54545</v>
      </c>
      <c r="F67" s="6">
        <v>1332</v>
      </c>
      <c r="G67" s="6">
        <v>161658</v>
      </c>
      <c r="H67" s="6">
        <v>70385</v>
      </c>
      <c r="I67" s="6">
        <v>476</v>
      </c>
      <c r="J67" s="6">
        <v>16788</v>
      </c>
      <c r="K67" s="6">
        <v>5047.2</v>
      </c>
      <c r="L67" s="6">
        <v>7</v>
      </c>
      <c r="M67" s="6">
        <v>48</v>
      </c>
      <c r="N67" s="6">
        <v>310286.2</v>
      </c>
    </row>
    <row r="68" spans="1:14" ht="14.55" customHeight="1" x14ac:dyDescent="0.25">
      <c r="A68" s="4" t="s">
        <v>57</v>
      </c>
      <c r="B68" s="4" t="s">
        <v>67</v>
      </c>
      <c r="C68" s="4" t="s">
        <v>104</v>
      </c>
      <c r="D68" s="4" t="s">
        <v>120</v>
      </c>
      <c r="E68" s="6">
        <v>4573403</v>
      </c>
      <c r="F68" s="6">
        <v>64041</v>
      </c>
      <c r="G68" s="6">
        <v>4473384</v>
      </c>
      <c r="H68" s="6">
        <v>2358430</v>
      </c>
      <c r="I68" s="6">
        <v>176148</v>
      </c>
      <c r="J68" s="6">
        <v>3849912</v>
      </c>
      <c r="K68" s="6">
        <v>1069629.6000000001</v>
      </c>
      <c r="L68" s="6">
        <v>19717.400000000001</v>
      </c>
      <c r="M68" s="6">
        <v>24876</v>
      </c>
      <c r="N68" s="6">
        <v>16609541</v>
      </c>
    </row>
    <row r="69" spans="1:14" ht="14.55" customHeight="1" x14ac:dyDescent="0.25">
      <c r="A69" s="4" t="s">
        <v>57</v>
      </c>
      <c r="B69" s="4" t="s">
        <v>67</v>
      </c>
      <c r="C69" s="4" t="s">
        <v>104</v>
      </c>
      <c r="D69" s="4" t="s">
        <v>121</v>
      </c>
      <c r="E69" s="6">
        <v>36331</v>
      </c>
      <c r="F69" s="6">
        <v>180</v>
      </c>
      <c r="G69" s="6">
        <v>36726</v>
      </c>
      <c r="H69" s="6">
        <v>18515</v>
      </c>
      <c r="I69" s="6">
        <v>1134</v>
      </c>
      <c r="J69" s="6">
        <v>28956</v>
      </c>
      <c r="K69" s="6">
        <v>7273.2</v>
      </c>
      <c r="L69" s="6">
        <v>140.19999999999999</v>
      </c>
      <c r="M69" s="6">
        <v>384</v>
      </c>
      <c r="N69" s="6">
        <v>129639.4</v>
      </c>
    </row>
    <row r="70" spans="1:14" ht="14.55" customHeight="1" x14ac:dyDescent="0.25">
      <c r="A70" s="4" t="s">
        <v>57</v>
      </c>
      <c r="B70" s="4" t="s">
        <v>67</v>
      </c>
      <c r="C70" s="4" t="s">
        <v>122</v>
      </c>
      <c r="D70" s="4" t="s">
        <v>104</v>
      </c>
      <c r="E70" s="6">
        <v>102558</v>
      </c>
      <c r="F70" s="6">
        <v>1857</v>
      </c>
      <c r="G70" s="6">
        <v>261375</v>
      </c>
      <c r="H70" s="6">
        <v>105760</v>
      </c>
      <c r="I70" s="6">
        <v>1764</v>
      </c>
      <c r="J70" s="6">
        <v>52332</v>
      </c>
      <c r="K70" s="6">
        <v>13437.6</v>
      </c>
      <c r="L70" s="6">
        <v>147.19999999999999</v>
      </c>
      <c r="M70" s="6">
        <v>444</v>
      </c>
      <c r="N70" s="6">
        <v>539674.80000000005</v>
      </c>
    </row>
    <row r="71" spans="1:14" ht="14.55" customHeight="1" x14ac:dyDescent="0.25">
      <c r="A71" s="4" t="s">
        <v>57</v>
      </c>
      <c r="B71" s="4" t="s">
        <v>67</v>
      </c>
      <c r="C71" s="4" t="s">
        <v>122</v>
      </c>
      <c r="D71" s="4" t="s">
        <v>118</v>
      </c>
      <c r="E71" s="6">
        <v>11682</v>
      </c>
      <c r="F71" s="6">
        <v>345</v>
      </c>
      <c r="G71" s="6">
        <v>62991</v>
      </c>
      <c r="H71" s="6">
        <v>16860</v>
      </c>
      <c r="I71" s="6">
        <v>154</v>
      </c>
      <c r="J71" s="6">
        <v>6588</v>
      </c>
      <c r="K71" s="6">
        <v>1117.2</v>
      </c>
      <c r="L71" s="6">
        <v>0</v>
      </c>
      <c r="M71" s="6">
        <v>12</v>
      </c>
      <c r="N71" s="6">
        <v>99749.2</v>
      </c>
    </row>
    <row r="72" spans="1:14" ht="14.55" customHeight="1" x14ac:dyDescent="0.25">
      <c r="A72" s="4" t="s">
        <v>57</v>
      </c>
      <c r="B72" s="4" t="s">
        <v>67</v>
      </c>
      <c r="C72" s="4" t="s">
        <v>122</v>
      </c>
      <c r="D72" s="4" t="s">
        <v>119</v>
      </c>
      <c r="E72" s="6">
        <v>54545</v>
      </c>
      <c r="F72" s="6">
        <v>1332</v>
      </c>
      <c r="G72" s="6">
        <v>161658</v>
      </c>
      <c r="H72" s="6">
        <v>70385</v>
      </c>
      <c r="I72" s="6">
        <v>476</v>
      </c>
      <c r="J72" s="6">
        <v>16788</v>
      </c>
      <c r="K72" s="6">
        <v>5047.2</v>
      </c>
      <c r="L72" s="6">
        <v>7</v>
      </c>
      <c r="M72" s="6">
        <v>48</v>
      </c>
      <c r="N72" s="6">
        <v>310286.2</v>
      </c>
    </row>
    <row r="73" spans="1:14" ht="14.55" customHeight="1" x14ac:dyDescent="0.25">
      <c r="A73" s="4" t="s">
        <v>57</v>
      </c>
      <c r="B73" s="4" t="s">
        <v>67</v>
      </c>
      <c r="C73" s="4" t="s">
        <v>122</v>
      </c>
      <c r="D73" s="4" t="s">
        <v>121</v>
      </c>
      <c r="E73" s="6">
        <v>36331</v>
      </c>
      <c r="F73" s="6">
        <v>180</v>
      </c>
      <c r="G73" s="6">
        <v>36726</v>
      </c>
      <c r="H73" s="6">
        <v>18515</v>
      </c>
      <c r="I73" s="6">
        <v>1134</v>
      </c>
      <c r="J73" s="6">
        <v>28956</v>
      </c>
      <c r="K73" s="6">
        <v>7273.2</v>
      </c>
      <c r="L73" s="6">
        <v>140.19999999999999</v>
      </c>
      <c r="M73" s="6">
        <v>384</v>
      </c>
      <c r="N73" s="6">
        <v>129639.4</v>
      </c>
    </row>
    <row r="74" spans="1:14" ht="14.55" customHeight="1" x14ac:dyDescent="0.25">
      <c r="A74" s="4" t="s">
        <v>57</v>
      </c>
      <c r="B74" s="4" t="s">
        <v>67</v>
      </c>
      <c r="C74" s="4" t="s">
        <v>124</v>
      </c>
      <c r="D74" s="4" t="s">
        <v>104</v>
      </c>
      <c r="E74" s="6">
        <v>4573403</v>
      </c>
      <c r="F74" s="6">
        <v>64041</v>
      </c>
      <c r="G74" s="6">
        <v>4473384</v>
      </c>
      <c r="H74" s="6">
        <v>2358430</v>
      </c>
      <c r="I74" s="6">
        <v>176148</v>
      </c>
      <c r="J74" s="6">
        <v>3849912</v>
      </c>
      <c r="K74" s="6">
        <v>1069629.6000000001</v>
      </c>
      <c r="L74" s="6">
        <v>19717.400000000001</v>
      </c>
      <c r="M74" s="6">
        <v>24876</v>
      </c>
      <c r="N74" s="6">
        <v>16609541</v>
      </c>
    </row>
    <row r="75" spans="1:14" ht="14.55" customHeight="1" x14ac:dyDescent="0.25">
      <c r="A75" s="4" t="s">
        <v>57</v>
      </c>
      <c r="B75" s="4" t="s">
        <v>67</v>
      </c>
      <c r="C75" s="4" t="s">
        <v>124</v>
      </c>
      <c r="D75" s="4" t="s">
        <v>120</v>
      </c>
      <c r="E75" s="6">
        <v>4573403</v>
      </c>
      <c r="F75" s="6">
        <v>64041</v>
      </c>
      <c r="G75" s="6">
        <v>4473384</v>
      </c>
      <c r="H75" s="6">
        <v>2358430</v>
      </c>
      <c r="I75" s="6">
        <v>176148</v>
      </c>
      <c r="J75" s="6">
        <v>3849912</v>
      </c>
      <c r="K75" s="6">
        <v>1069629.6000000001</v>
      </c>
      <c r="L75" s="6">
        <v>19717.400000000001</v>
      </c>
      <c r="M75" s="6">
        <v>24876</v>
      </c>
      <c r="N75" s="6">
        <v>16609541</v>
      </c>
    </row>
    <row r="76" spans="1:14" ht="14.55" customHeight="1" x14ac:dyDescent="0.25">
      <c r="A76" s="4" t="s">
        <v>57</v>
      </c>
      <c r="B76" s="4" t="s">
        <v>68</v>
      </c>
      <c r="C76" s="4" t="s">
        <v>104</v>
      </c>
      <c r="D76" s="4" t="s">
        <v>104</v>
      </c>
      <c r="E76" s="6">
        <v>4979089</v>
      </c>
      <c r="F76" s="6">
        <v>22758</v>
      </c>
      <c r="G76" s="6">
        <v>4845618</v>
      </c>
      <c r="H76" s="6">
        <v>2525035</v>
      </c>
      <c r="I76" s="6">
        <v>184702</v>
      </c>
      <c r="J76" s="6">
        <v>3980436</v>
      </c>
      <c r="K76" s="6">
        <v>1075873.2</v>
      </c>
      <c r="L76" s="6">
        <v>19296.2</v>
      </c>
      <c r="M76" s="6">
        <v>27780</v>
      </c>
      <c r="N76" s="6">
        <v>17660587.399999999</v>
      </c>
    </row>
    <row r="77" spans="1:14" ht="14.55" customHeight="1" x14ac:dyDescent="0.25">
      <c r="A77" s="4" t="s">
        <v>57</v>
      </c>
      <c r="B77" s="4" t="s">
        <v>68</v>
      </c>
      <c r="C77" s="4" t="s">
        <v>104</v>
      </c>
      <c r="D77" s="4" t="s">
        <v>118</v>
      </c>
      <c r="E77" s="6">
        <v>14443</v>
      </c>
      <c r="F77" s="6">
        <v>63</v>
      </c>
      <c r="G77" s="6">
        <v>66804</v>
      </c>
      <c r="H77" s="6">
        <v>18775</v>
      </c>
      <c r="I77" s="6">
        <v>210</v>
      </c>
      <c r="J77" s="6">
        <v>7644</v>
      </c>
      <c r="K77" s="6">
        <v>1243.2</v>
      </c>
      <c r="L77" s="6">
        <v>3</v>
      </c>
      <c r="M77" s="6">
        <v>24</v>
      </c>
      <c r="N77" s="6">
        <v>109209.2</v>
      </c>
    </row>
    <row r="78" spans="1:14" ht="14.55" customHeight="1" x14ac:dyDescent="0.25">
      <c r="A78" s="4" t="s">
        <v>57</v>
      </c>
      <c r="B78" s="4" t="s">
        <v>68</v>
      </c>
      <c r="C78" s="4" t="s">
        <v>104</v>
      </c>
      <c r="D78" s="4" t="s">
        <v>119</v>
      </c>
      <c r="E78" s="6">
        <v>100539</v>
      </c>
      <c r="F78" s="6">
        <v>309</v>
      </c>
      <c r="G78" s="6">
        <v>205317</v>
      </c>
      <c r="H78" s="6">
        <v>99410</v>
      </c>
      <c r="I78" s="6">
        <v>609</v>
      </c>
      <c r="J78" s="6">
        <v>23316</v>
      </c>
      <c r="K78" s="6">
        <v>7269.6</v>
      </c>
      <c r="L78" s="6">
        <v>10</v>
      </c>
      <c r="M78" s="6">
        <v>24</v>
      </c>
      <c r="N78" s="6">
        <v>436803.6</v>
      </c>
    </row>
    <row r="79" spans="1:14" ht="14.55" customHeight="1" x14ac:dyDescent="0.25">
      <c r="A79" s="4" t="s">
        <v>57</v>
      </c>
      <c r="B79" s="4" t="s">
        <v>68</v>
      </c>
      <c r="C79" s="4" t="s">
        <v>104</v>
      </c>
      <c r="D79" s="4" t="s">
        <v>120</v>
      </c>
      <c r="E79" s="6">
        <v>4827106</v>
      </c>
      <c r="F79" s="6">
        <v>22335</v>
      </c>
      <c r="G79" s="6">
        <v>4537206</v>
      </c>
      <c r="H79" s="6">
        <v>2390020</v>
      </c>
      <c r="I79" s="6">
        <v>182875</v>
      </c>
      <c r="J79" s="6">
        <v>3920580</v>
      </c>
      <c r="K79" s="6">
        <v>1060255.2</v>
      </c>
      <c r="L79" s="6">
        <v>19172.2</v>
      </c>
      <c r="M79" s="6">
        <v>27420</v>
      </c>
      <c r="N79" s="6">
        <v>16986969.399999999</v>
      </c>
    </row>
    <row r="80" spans="1:14" ht="14.55" customHeight="1" x14ac:dyDescent="0.25">
      <c r="A80" s="4" t="s">
        <v>57</v>
      </c>
      <c r="B80" s="4" t="s">
        <v>68</v>
      </c>
      <c r="C80" s="4" t="s">
        <v>104</v>
      </c>
      <c r="D80" s="4" t="s">
        <v>121</v>
      </c>
      <c r="E80" s="6">
        <v>37001</v>
      </c>
      <c r="F80" s="6">
        <v>51</v>
      </c>
      <c r="G80" s="6">
        <v>36291</v>
      </c>
      <c r="H80" s="6">
        <v>16830</v>
      </c>
      <c r="I80" s="6">
        <v>1008</v>
      </c>
      <c r="J80" s="6">
        <v>28896</v>
      </c>
      <c r="K80" s="6">
        <v>7105.2</v>
      </c>
      <c r="L80" s="6">
        <v>111</v>
      </c>
      <c r="M80" s="6">
        <v>312</v>
      </c>
      <c r="N80" s="6">
        <v>127605.2</v>
      </c>
    </row>
    <row r="81" spans="1:14" ht="14.55" customHeight="1" x14ac:dyDescent="0.25">
      <c r="A81" s="4" t="s">
        <v>57</v>
      </c>
      <c r="B81" s="4" t="s">
        <v>68</v>
      </c>
      <c r="C81" s="4" t="s">
        <v>122</v>
      </c>
      <c r="D81" s="4" t="s">
        <v>104</v>
      </c>
      <c r="E81" s="6">
        <v>151983</v>
      </c>
      <c r="F81" s="6">
        <v>423</v>
      </c>
      <c r="G81" s="6">
        <v>308412</v>
      </c>
      <c r="H81" s="6">
        <v>135015</v>
      </c>
      <c r="I81" s="6">
        <v>1827</v>
      </c>
      <c r="J81" s="6">
        <v>59856</v>
      </c>
      <c r="K81" s="6">
        <v>15618</v>
      </c>
      <c r="L81" s="6">
        <v>124</v>
      </c>
      <c r="M81" s="6">
        <v>360</v>
      </c>
      <c r="N81" s="6">
        <v>673618</v>
      </c>
    </row>
    <row r="82" spans="1:14" ht="14.55" customHeight="1" x14ac:dyDescent="0.25">
      <c r="A82" s="4" t="s">
        <v>57</v>
      </c>
      <c r="B82" s="4" t="s">
        <v>68</v>
      </c>
      <c r="C82" s="4" t="s">
        <v>122</v>
      </c>
      <c r="D82" s="4" t="s">
        <v>118</v>
      </c>
      <c r="E82" s="6">
        <v>14443</v>
      </c>
      <c r="F82" s="6">
        <v>63</v>
      </c>
      <c r="G82" s="6">
        <v>66804</v>
      </c>
      <c r="H82" s="6">
        <v>18775</v>
      </c>
      <c r="I82" s="6">
        <v>210</v>
      </c>
      <c r="J82" s="6">
        <v>7644</v>
      </c>
      <c r="K82" s="6">
        <v>1243.2</v>
      </c>
      <c r="L82" s="6">
        <v>3</v>
      </c>
      <c r="M82" s="6">
        <v>24</v>
      </c>
      <c r="N82" s="6">
        <v>109209.2</v>
      </c>
    </row>
    <row r="83" spans="1:14" ht="14.55" customHeight="1" x14ac:dyDescent="0.25">
      <c r="A83" s="4" t="s">
        <v>57</v>
      </c>
      <c r="B83" s="4" t="s">
        <v>68</v>
      </c>
      <c r="C83" s="4" t="s">
        <v>122</v>
      </c>
      <c r="D83" s="4" t="s">
        <v>119</v>
      </c>
      <c r="E83" s="6">
        <v>100539</v>
      </c>
      <c r="F83" s="6">
        <v>309</v>
      </c>
      <c r="G83" s="6">
        <v>205317</v>
      </c>
      <c r="H83" s="6">
        <v>99410</v>
      </c>
      <c r="I83" s="6">
        <v>609</v>
      </c>
      <c r="J83" s="6">
        <v>23316</v>
      </c>
      <c r="K83" s="6">
        <v>7269.6</v>
      </c>
      <c r="L83" s="6">
        <v>10</v>
      </c>
      <c r="M83" s="6">
        <v>24</v>
      </c>
      <c r="N83" s="6">
        <v>436803.6</v>
      </c>
    </row>
    <row r="84" spans="1:14" ht="14.55" customHeight="1" x14ac:dyDescent="0.25">
      <c r="A84" s="4" t="s">
        <v>57</v>
      </c>
      <c r="B84" s="4" t="s">
        <v>68</v>
      </c>
      <c r="C84" s="4" t="s">
        <v>122</v>
      </c>
      <c r="D84" s="4" t="s">
        <v>121</v>
      </c>
      <c r="E84" s="6">
        <v>37001</v>
      </c>
      <c r="F84" s="6">
        <v>51</v>
      </c>
      <c r="G84" s="6">
        <v>36291</v>
      </c>
      <c r="H84" s="6">
        <v>16830</v>
      </c>
      <c r="I84" s="6">
        <v>1008</v>
      </c>
      <c r="J84" s="6">
        <v>28896</v>
      </c>
      <c r="K84" s="6">
        <v>7105.2</v>
      </c>
      <c r="L84" s="6">
        <v>111</v>
      </c>
      <c r="M84" s="6">
        <v>312</v>
      </c>
      <c r="N84" s="6">
        <v>127605.2</v>
      </c>
    </row>
    <row r="85" spans="1:14" ht="14.55" customHeight="1" x14ac:dyDescent="0.25">
      <c r="A85" s="4" t="s">
        <v>57</v>
      </c>
      <c r="B85" s="4" t="s">
        <v>68</v>
      </c>
      <c r="C85" s="4" t="s">
        <v>124</v>
      </c>
      <c r="D85" s="4" t="s">
        <v>104</v>
      </c>
      <c r="E85" s="6">
        <v>4827106</v>
      </c>
      <c r="F85" s="6">
        <v>22335</v>
      </c>
      <c r="G85" s="6">
        <v>4537206</v>
      </c>
      <c r="H85" s="6">
        <v>2390020</v>
      </c>
      <c r="I85" s="6">
        <v>182875</v>
      </c>
      <c r="J85" s="6">
        <v>3920580</v>
      </c>
      <c r="K85" s="6">
        <v>1060255.2</v>
      </c>
      <c r="L85" s="6">
        <v>19172.2</v>
      </c>
      <c r="M85" s="6">
        <v>27420</v>
      </c>
      <c r="N85" s="6">
        <v>16986969.399999999</v>
      </c>
    </row>
    <row r="86" spans="1:14" ht="14.55" customHeight="1" x14ac:dyDescent="0.25">
      <c r="A86" s="4" t="s">
        <v>57</v>
      </c>
      <c r="B86" s="4" t="s">
        <v>68</v>
      </c>
      <c r="C86" s="4" t="s">
        <v>124</v>
      </c>
      <c r="D86" s="4" t="s">
        <v>120</v>
      </c>
      <c r="E86" s="6">
        <v>4827106</v>
      </c>
      <c r="F86" s="6">
        <v>22335</v>
      </c>
      <c r="G86" s="6">
        <v>4537206</v>
      </c>
      <c r="H86" s="6">
        <v>2390020</v>
      </c>
      <c r="I86" s="6">
        <v>182875</v>
      </c>
      <c r="J86" s="6">
        <v>3920580</v>
      </c>
      <c r="K86" s="6">
        <v>1060255.2</v>
      </c>
      <c r="L86" s="6">
        <v>19172.2</v>
      </c>
      <c r="M86" s="6">
        <v>27420</v>
      </c>
      <c r="N86" s="6">
        <v>16986969.399999999</v>
      </c>
    </row>
    <row r="87" spans="1:14" ht="14.55" customHeight="1" x14ac:dyDescent="0.25">
      <c r="A87" s="4" t="s">
        <v>57</v>
      </c>
      <c r="B87" s="4" t="s">
        <v>69</v>
      </c>
      <c r="C87" s="4" t="s">
        <v>104</v>
      </c>
      <c r="D87" s="4" t="s">
        <v>104</v>
      </c>
      <c r="E87" s="6">
        <v>4884396</v>
      </c>
      <c r="F87" s="6">
        <v>8835</v>
      </c>
      <c r="G87" s="6">
        <v>4915449</v>
      </c>
      <c r="H87" s="6">
        <v>2700895</v>
      </c>
      <c r="I87" s="6">
        <v>200179</v>
      </c>
      <c r="J87" s="6">
        <v>4186524</v>
      </c>
      <c r="K87" s="6">
        <v>1103108.3999999999</v>
      </c>
      <c r="L87" s="6">
        <v>19009.599999999999</v>
      </c>
      <c r="M87" s="6">
        <v>29640</v>
      </c>
      <c r="N87" s="6">
        <v>18048036</v>
      </c>
    </row>
    <row r="88" spans="1:14" ht="14.55" customHeight="1" x14ac:dyDescent="0.25">
      <c r="A88" s="4" t="s">
        <v>57</v>
      </c>
      <c r="B88" s="4" t="s">
        <v>69</v>
      </c>
      <c r="C88" s="4" t="s">
        <v>104</v>
      </c>
      <c r="D88" s="4" t="s">
        <v>118</v>
      </c>
      <c r="E88" s="6">
        <v>15785</v>
      </c>
      <c r="F88" s="6">
        <v>12</v>
      </c>
      <c r="G88" s="6">
        <v>70578</v>
      </c>
      <c r="H88" s="6">
        <v>19670</v>
      </c>
      <c r="I88" s="6">
        <v>203</v>
      </c>
      <c r="J88" s="6">
        <v>6744</v>
      </c>
      <c r="K88" s="6">
        <v>1288.8</v>
      </c>
      <c r="L88" s="6">
        <v>2</v>
      </c>
      <c r="M88" s="6">
        <v>12</v>
      </c>
      <c r="N88" s="6">
        <v>114294.8</v>
      </c>
    </row>
    <row r="89" spans="1:14" ht="14.55" customHeight="1" x14ac:dyDescent="0.25">
      <c r="A89" s="4" t="s">
        <v>57</v>
      </c>
      <c r="B89" s="4" t="s">
        <v>69</v>
      </c>
      <c r="C89" s="4" t="s">
        <v>104</v>
      </c>
      <c r="D89" s="4" t="s">
        <v>119</v>
      </c>
      <c r="E89" s="6">
        <v>121724</v>
      </c>
      <c r="F89" s="6">
        <v>114</v>
      </c>
      <c r="G89" s="6">
        <v>238398</v>
      </c>
      <c r="H89" s="6">
        <v>140115</v>
      </c>
      <c r="I89" s="6">
        <v>812</v>
      </c>
      <c r="J89" s="6">
        <v>32100</v>
      </c>
      <c r="K89" s="6">
        <v>8730</v>
      </c>
      <c r="L89" s="6">
        <v>5</v>
      </c>
      <c r="M89" s="6">
        <v>48</v>
      </c>
      <c r="N89" s="6">
        <v>542046</v>
      </c>
    </row>
    <row r="90" spans="1:14" ht="14.55" customHeight="1" x14ac:dyDescent="0.25">
      <c r="A90" s="4" t="s">
        <v>57</v>
      </c>
      <c r="B90" s="4" t="s">
        <v>69</v>
      </c>
      <c r="C90" s="4" t="s">
        <v>104</v>
      </c>
      <c r="D90" s="4" t="s">
        <v>120</v>
      </c>
      <c r="E90" s="6">
        <v>4715605</v>
      </c>
      <c r="F90" s="6">
        <v>8697</v>
      </c>
      <c r="G90" s="6">
        <v>4574388</v>
      </c>
      <c r="H90" s="6">
        <v>2524865</v>
      </c>
      <c r="I90" s="6">
        <v>198114</v>
      </c>
      <c r="J90" s="6">
        <v>4121352</v>
      </c>
      <c r="K90" s="6">
        <v>1086694.8</v>
      </c>
      <c r="L90" s="6">
        <v>18899.599999999999</v>
      </c>
      <c r="M90" s="6">
        <v>29244</v>
      </c>
      <c r="N90" s="6">
        <v>17277859.399999999</v>
      </c>
    </row>
    <row r="91" spans="1:14" ht="14.55" customHeight="1" x14ac:dyDescent="0.25">
      <c r="A91" s="4" t="s">
        <v>57</v>
      </c>
      <c r="B91" s="4" t="s">
        <v>69</v>
      </c>
      <c r="C91" s="4" t="s">
        <v>104</v>
      </c>
      <c r="D91" s="4" t="s">
        <v>121</v>
      </c>
      <c r="E91" s="6">
        <v>31282</v>
      </c>
      <c r="F91" s="6">
        <v>12</v>
      </c>
      <c r="G91" s="6">
        <v>32085</v>
      </c>
      <c r="H91" s="6">
        <v>16245</v>
      </c>
      <c r="I91" s="6">
        <v>1050</v>
      </c>
      <c r="J91" s="6">
        <v>26328</v>
      </c>
      <c r="K91" s="6">
        <v>6394.8</v>
      </c>
      <c r="L91" s="6">
        <v>103</v>
      </c>
      <c r="M91" s="6">
        <v>336</v>
      </c>
      <c r="N91" s="6">
        <v>113835.8</v>
      </c>
    </row>
    <row r="92" spans="1:14" ht="14.55" customHeight="1" x14ac:dyDescent="0.25">
      <c r="A92" s="4" t="s">
        <v>57</v>
      </c>
      <c r="B92" s="4" t="s">
        <v>69</v>
      </c>
      <c r="C92" s="4" t="s">
        <v>122</v>
      </c>
      <c r="D92" s="4" t="s">
        <v>104</v>
      </c>
      <c r="E92" s="6">
        <v>168791</v>
      </c>
      <c r="F92" s="6">
        <v>138</v>
      </c>
      <c r="G92" s="6">
        <v>341061</v>
      </c>
      <c r="H92" s="6">
        <v>176030</v>
      </c>
      <c r="I92" s="6">
        <v>2065</v>
      </c>
      <c r="J92" s="6">
        <v>65172</v>
      </c>
      <c r="K92" s="6">
        <v>16413.599999999999</v>
      </c>
      <c r="L92" s="6">
        <v>110</v>
      </c>
      <c r="M92" s="6">
        <v>396</v>
      </c>
      <c r="N92" s="6">
        <v>770176.6</v>
      </c>
    </row>
    <row r="93" spans="1:14" ht="14.55" customHeight="1" x14ac:dyDescent="0.25">
      <c r="A93" s="4" t="s">
        <v>57</v>
      </c>
      <c r="B93" s="4" t="s">
        <v>69</v>
      </c>
      <c r="C93" s="4" t="s">
        <v>122</v>
      </c>
      <c r="D93" s="4" t="s">
        <v>118</v>
      </c>
      <c r="E93" s="6">
        <v>15785</v>
      </c>
      <c r="F93" s="6">
        <v>12</v>
      </c>
      <c r="G93" s="6">
        <v>70578</v>
      </c>
      <c r="H93" s="6">
        <v>19670</v>
      </c>
      <c r="I93" s="6">
        <v>203</v>
      </c>
      <c r="J93" s="6">
        <v>6744</v>
      </c>
      <c r="K93" s="6">
        <v>1288.8</v>
      </c>
      <c r="L93" s="6">
        <v>2</v>
      </c>
      <c r="M93" s="6">
        <v>12</v>
      </c>
      <c r="N93" s="6">
        <v>114294.8</v>
      </c>
    </row>
    <row r="94" spans="1:14" ht="14.55" customHeight="1" x14ac:dyDescent="0.25">
      <c r="A94" s="4" t="s">
        <v>57</v>
      </c>
      <c r="B94" s="4" t="s">
        <v>69</v>
      </c>
      <c r="C94" s="4" t="s">
        <v>122</v>
      </c>
      <c r="D94" s="4" t="s">
        <v>119</v>
      </c>
      <c r="E94" s="6">
        <v>121724</v>
      </c>
      <c r="F94" s="6">
        <v>114</v>
      </c>
      <c r="G94" s="6">
        <v>238398</v>
      </c>
      <c r="H94" s="6">
        <v>140115</v>
      </c>
      <c r="I94" s="6">
        <v>812</v>
      </c>
      <c r="J94" s="6">
        <v>32100</v>
      </c>
      <c r="K94" s="6">
        <v>8730</v>
      </c>
      <c r="L94" s="6">
        <v>5</v>
      </c>
      <c r="M94" s="6">
        <v>48</v>
      </c>
      <c r="N94" s="6">
        <v>542046</v>
      </c>
    </row>
    <row r="95" spans="1:14" ht="14.55" customHeight="1" x14ac:dyDescent="0.25">
      <c r="A95" s="4" t="s">
        <v>57</v>
      </c>
      <c r="B95" s="4" t="s">
        <v>69</v>
      </c>
      <c r="C95" s="4" t="s">
        <v>122</v>
      </c>
      <c r="D95" s="4" t="s">
        <v>121</v>
      </c>
      <c r="E95" s="6">
        <v>31282</v>
      </c>
      <c r="F95" s="6">
        <v>12</v>
      </c>
      <c r="G95" s="6">
        <v>32085</v>
      </c>
      <c r="H95" s="6">
        <v>16245</v>
      </c>
      <c r="I95" s="6">
        <v>1050</v>
      </c>
      <c r="J95" s="6">
        <v>26328</v>
      </c>
      <c r="K95" s="6">
        <v>6394.8</v>
      </c>
      <c r="L95" s="6">
        <v>103</v>
      </c>
      <c r="M95" s="6">
        <v>336</v>
      </c>
      <c r="N95" s="6">
        <v>113835.8</v>
      </c>
    </row>
    <row r="96" spans="1:14" ht="14.55" customHeight="1" x14ac:dyDescent="0.25">
      <c r="A96" s="4" t="s">
        <v>57</v>
      </c>
      <c r="B96" s="4" t="s">
        <v>69</v>
      </c>
      <c r="C96" s="4" t="s">
        <v>124</v>
      </c>
      <c r="D96" s="4" t="s">
        <v>104</v>
      </c>
      <c r="E96" s="6">
        <v>4715605</v>
      </c>
      <c r="F96" s="6">
        <v>8697</v>
      </c>
      <c r="G96" s="6">
        <v>4574388</v>
      </c>
      <c r="H96" s="6">
        <v>2524865</v>
      </c>
      <c r="I96" s="6">
        <v>198114</v>
      </c>
      <c r="J96" s="6">
        <v>4121352</v>
      </c>
      <c r="K96" s="6">
        <v>1086694.8</v>
      </c>
      <c r="L96" s="6">
        <v>18899.599999999999</v>
      </c>
      <c r="M96" s="6">
        <v>29244</v>
      </c>
      <c r="N96" s="6">
        <v>17277859.399999999</v>
      </c>
    </row>
    <row r="97" spans="1:14" ht="14.55" customHeight="1" x14ac:dyDescent="0.25">
      <c r="A97" s="4" t="s">
        <v>57</v>
      </c>
      <c r="B97" s="4" t="s">
        <v>69</v>
      </c>
      <c r="C97" s="4" t="s">
        <v>124</v>
      </c>
      <c r="D97" s="4" t="s">
        <v>120</v>
      </c>
      <c r="E97" s="6">
        <v>4715605</v>
      </c>
      <c r="F97" s="6">
        <v>8697</v>
      </c>
      <c r="G97" s="6">
        <v>4574388</v>
      </c>
      <c r="H97" s="6">
        <v>2524865</v>
      </c>
      <c r="I97" s="6">
        <v>198114</v>
      </c>
      <c r="J97" s="6">
        <v>4121352</v>
      </c>
      <c r="K97" s="6">
        <v>1086694.8</v>
      </c>
      <c r="L97" s="6">
        <v>18899.599999999999</v>
      </c>
      <c r="M97" s="6">
        <v>29244</v>
      </c>
      <c r="N97" s="6">
        <v>17277859.399999999</v>
      </c>
    </row>
    <row r="98" spans="1:14" ht="14.55" customHeight="1" x14ac:dyDescent="0.25">
      <c r="A98" s="4" t="s">
        <v>57</v>
      </c>
      <c r="B98" s="4" t="s">
        <v>70</v>
      </c>
      <c r="C98" s="4" t="s">
        <v>104</v>
      </c>
      <c r="D98" s="4" t="s">
        <v>104</v>
      </c>
      <c r="E98" s="6">
        <v>5379492</v>
      </c>
      <c r="F98" s="6">
        <v>8205</v>
      </c>
      <c r="G98" s="6">
        <v>5298186</v>
      </c>
      <c r="H98" s="6">
        <v>3077460</v>
      </c>
      <c r="I98" s="6">
        <v>218554</v>
      </c>
      <c r="J98" s="6">
        <v>4499028</v>
      </c>
      <c r="K98" s="6">
        <v>1112882.3999999999</v>
      </c>
      <c r="L98" s="6">
        <v>20465</v>
      </c>
      <c r="M98" s="6">
        <v>29580</v>
      </c>
      <c r="N98" s="6">
        <v>19643852.399999999</v>
      </c>
    </row>
    <row r="99" spans="1:14" ht="14.55" customHeight="1" x14ac:dyDescent="0.25">
      <c r="A99" s="4" t="s">
        <v>57</v>
      </c>
      <c r="B99" s="4" t="s">
        <v>70</v>
      </c>
      <c r="C99" s="4" t="s">
        <v>104</v>
      </c>
      <c r="D99" s="4" t="s">
        <v>118</v>
      </c>
      <c r="E99" s="6">
        <v>18217</v>
      </c>
      <c r="F99" s="6">
        <v>6</v>
      </c>
      <c r="G99" s="6">
        <v>76380</v>
      </c>
      <c r="H99" s="6">
        <v>21995</v>
      </c>
      <c r="I99" s="6">
        <v>175</v>
      </c>
      <c r="J99" s="6">
        <v>8292</v>
      </c>
      <c r="K99" s="6">
        <v>1358.4</v>
      </c>
      <c r="L99" s="6">
        <v>2</v>
      </c>
      <c r="M99" s="6">
        <v>24</v>
      </c>
      <c r="N99" s="6">
        <v>126449.4</v>
      </c>
    </row>
    <row r="100" spans="1:14" ht="14.55" customHeight="1" x14ac:dyDescent="0.25">
      <c r="A100" s="4" t="s">
        <v>57</v>
      </c>
      <c r="B100" s="4" t="s">
        <v>70</v>
      </c>
      <c r="C100" s="4" t="s">
        <v>104</v>
      </c>
      <c r="D100" s="4" t="s">
        <v>119</v>
      </c>
      <c r="E100" s="6">
        <v>163081</v>
      </c>
      <c r="F100" s="6">
        <v>54</v>
      </c>
      <c r="G100" s="6">
        <v>288627</v>
      </c>
      <c r="H100" s="6">
        <v>179370</v>
      </c>
      <c r="I100" s="6">
        <v>973</v>
      </c>
      <c r="J100" s="6">
        <v>40104</v>
      </c>
      <c r="K100" s="6">
        <v>10807.2</v>
      </c>
      <c r="L100" s="6">
        <v>11.2</v>
      </c>
      <c r="M100" s="6">
        <v>60</v>
      </c>
      <c r="N100" s="6">
        <v>683087.4</v>
      </c>
    </row>
    <row r="101" spans="1:14" ht="14.55" customHeight="1" x14ac:dyDescent="0.25">
      <c r="A101" s="4" t="s">
        <v>57</v>
      </c>
      <c r="B101" s="4" t="s">
        <v>70</v>
      </c>
      <c r="C101" s="4" t="s">
        <v>104</v>
      </c>
      <c r="D101" s="4" t="s">
        <v>120</v>
      </c>
      <c r="E101" s="6">
        <v>5163809</v>
      </c>
      <c r="F101" s="6">
        <v>8139</v>
      </c>
      <c r="G101" s="6">
        <v>4899678</v>
      </c>
      <c r="H101" s="6">
        <v>2858115</v>
      </c>
      <c r="I101" s="6">
        <v>216230</v>
      </c>
      <c r="J101" s="6">
        <v>4425996</v>
      </c>
      <c r="K101" s="6">
        <v>1094731.2</v>
      </c>
      <c r="L101" s="6">
        <v>20335.8</v>
      </c>
      <c r="M101" s="6">
        <v>29208</v>
      </c>
      <c r="N101" s="6">
        <v>18716242</v>
      </c>
    </row>
    <row r="102" spans="1:14" ht="14.55" customHeight="1" x14ac:dyDescent="0.25">
      <c r="A102" s="4" t="s">
        <v>57</v>
      </c>
      <c r="B102" s="4" t="s">
        <v>70</v>
      </c>
      <c r="C102" s="4" t="s">
        <v>104</v>
      </c>
      <c r="D102" s="4" t="s">
        <v>121</v>
      </c>
      <c r="E102" s="6">
        <v>34385</v>
      </c>
      <c r="F102" s="6">
        <v>6</v>
      </c>
      <c r="G102" s="6">
        <v>33501</v>
      </c>
      <c r="H102" s="6">
        <v>17980</v>
      </c>
      <c r="I102" s="6">
        <v>1176</v>
      </c>
      <c r="J102" s="6">
        <v>24636</v>
      </c>
      <c r="K102" s="6">
        <v>5985.6</v>
      </c>
      <c r="L102" s="6">
        <v>116</v>
      </c>
      <c r="M102" s="6">
        <v>288</v>
      </c>
      <c r="N102" s="6">
        <v>118073.60000000001</v>
      </c>
    </row>
    <row r="103" spans="1:14" ht="14.55" customHeight="1" x14ac:dyDescent="0.25">
      <c r="A103" s="4" t="s">
        <v>57</v>
      </c>
      <c r="B103" s="4" t="s">
        <v>70</v>
      </c>
      <c r="C103" s="4" t="s">
        <v>122</v>
      </c>
      <c r="D103" s="4" t="s">
        <v>104</v>
      </c>
      <c r="E103" s="6">
        <v>215618</v>
      </c>
      <c r="F103" s="6">
        <v>66</v>
      </c>
      <c r="G103" s="6">
        <v>398475</v>
      </c>
      <c r="H103" s="6">
        <v>219330</v>
      </c>
      <c r="I103" s="6">
        <v>2324</v>
      </c>
      <c r="J103" s="6">
        <v>73032</v>
      </c>
      <c r="K103" s="6">
        <v>18148.8</v>
      </c>
      <c r="L103" s="6">
        <v>129.19999999999999</v>
      </c>
      <c r="M103" s="6">
        <v>372</v>
      </c>
      <c r="N103" s="6">
        <v>927495</v>
      </c>
    </row>
    <row r="104" spans="1:14" ht="14.55" customHeight="1" x14ac:dyDescent="0.25">
      <c r="A104" s="4" t="s">
        <v>57</v>
      </c>
      <c r="B104" s="4" t="s">
        <v>70</v>
      </c>
      <c r="C104" s="4" t="s">
        <v>122</v>
      </c>
      <c r="D104" s="4" t="s">
        <v>118</v>
      </c>
      <c r="E104" s="6">
        <v>18217</v>
      </c>
      <c r="F104" s="6">
        <v>6</v>
      </c>
      <c r="G104" s="6">
        <v>76380</v>
      </c>
      <c r="H104" s="6">
        <v>21995</v>
      </c>
      <c r="I104" s="6">
        <v>175</v>
      </c>
      <c r="J104" s="6">
        <v>8292</v>
      </c>
      <c r="K104" s="6">
        <v>1358.4</v>
      </c>
      <c r="L104" s="6">
        <v>2</v>
      </c>
      <c r="M104" s="6">
        <v>24</v>
      </c>
      <c r="N104" s="6">
        <v>126449.4</v>
      </c>
    </row>
    <row r="105" spans="1:14" ht="14.55" customHeight="1" x14ac:dyDescent="0.25">
      <c r="A105" s="4" t="s">
        <v>57</v>
      </c>
      <c r="B105" s="4" t="s">
        <v>70</v>
      </c>
      <c r="C105" s="4" t="s">
        <v>122</v>
      </c>
      <c r="D105" s="4" t="s">
        <v>119</v>
      </c>
      <c r="E105" s="6">
        <v>163016</v>
      </c>
      <c r="F105" s="6">
        <v>54</v>
      </c>
      <c r="G105" s="6">
        <v>288594</v>
      </c>
      <c r="H105" s="6">
        <v>179355</v>
      </c>
      <c r="I105" s="6">
        <v>973</v>
      </c>
      <c r="J105" s="6">
        <v>40104</v>
      </c>
      <c r="K105" s="6">
        <v>10804.8</v>
      </c>
      <c r="L105" s="6">
        <v>11.2</v>
      </c>
      <c r="M105" s="6">
        <v>60</v>
      </c>
      <c r="N105" s="6">
        <v>682972</v>
      </c>
    </row>
    <row r="106" spans="1:14" ht="14.55" customHeight="1" x14ac:dyDescent="0.25">
      <c r="A106" s="4" t="s">
        <v>57</v>
      </c>
      <c r="B106" s="4" t="s">
        <v>70</v>
      </c>
      <c r="C106" s="4" t="s">
        <v>122</v>
      </c>
      <c r="D106" s="4" t="s">
        <v>121</v>
      </c>
      <c r="E106" s="6">
        <v>34385</v>
      </c>
      <c r="F106" s="6">
        <v>6</v>
      </c>
      <c r="G106" s="6">
        <v>33501</v>
      </c>
      <c r="H106" s="6">
        <v>17980</v>
      </c>
      <c r="I106" s="6">
        <v>1176</v>
      </c>
      <c r="J106" s="6">
        <v>24636</v>
      </c>
      <c r="K106" s="6">
        <v>5985.6</v>
      </c>
      <c r="L106" s="6">
        <v>116</v>
      </c>
      <c r="M106" s="6">
        <v>288</v>
      </c>
      <c r="N106" s="6">
        <v>118073.60000000001</v>
      </c>
    </row>
    <row r="107" spans="1:14" ht="14.55" customHeight="1" x14ac:dyDescent="0.25">
      <c r="A107" s="4" t="s">
        <v>57</v>
      </c>
      <c r="B107" s="4" t="s">
        <v>70</v>
      </c>
      <c r="C107" s="4" t="s">
        <v>123</v>
      </c>
      <c r="D107" s="4" t="s">
        <v>104</v>
      </c>
      <c r="E107" s="6">
        <v>65</v>
      </c>
      <c r="F107" s="6"/>
      <c r="G107" s="6">
        <v>33</v>
      </c>
      <c r="H107" s="6">
        <v>15</v>
      </c>
      <c r="I107" s="6"/>
      <c r="J107" s="6"/>
      <c r="K107" s="6">
        <v>2.4</v>
      </c>
      <c r="L107" s="6"/>
      <c r="M107" s="6"/>
      <c r="N107" s="6">
        <v>115.4</v>
      </c>
    </row>
    <row r="108" spans="1:14" ht="14.55" customHeight="1" x14ac:dyDescent="0.25">
      <c r="A108" s="4" t="s">
        <v>57</v>
      </c>
      <c r="B108" s="4" t="s">
        <v>70</v>
      </c>
      <c r="C108" s="4" t="s">
        <v>123</v>
      </c>
      <c r="D108" s="4" t="s">
        <v>119</v>
      </c>
      <c r="E108" s="6">
        <v>65</v>
      </c>
      <c r="F108" s="6"/>
      <c r="G108" s="6">
        <v>33</v>
      </c>
      <c r="H108" s="6">
        <v>15</v>
      </c>
      <c r="I108" s="6"/>
      <c r="J108" s="6"/>
      <c r="K108" s="6">
        <v>2.4</v>
      </c>
      <c r="L108" s="6"/>
      <c r="M108" s="6"/>
      <c r="N108" s="6">
        <v>115.4</v>
      </c>
    </row>
    <row r="109" spans="1:14" ht="14.55" customHeight="1" x14ac:dyDescent="0.25">
      <c r="A109" s="4" t="s">
        <v>57</v>
      </c>
      <c r="B109" s="4" t="s">
        <v>70</v>
      </c>
      <c r="C109" s="4" t="s">
        <v>124</v>
      </c>
      <c r="D109" s="4" t="s">
        <v>104</v>
      </c>
      <c r="E109" s="6">
        <v>5163809</v>
      </c>
      <c r="F109" s="6">
        <v>8139</v>
      </c>
      <c r="G109" s="6">
        <v>4899678</v>
      </c>
      <c r="H109" s="6">
        <v>2858115</v>
      </c>
      <c r="I109" s="6">
        <v>216230</v>
      </c>
      <c r="J109" s="6">
        <v>4425996</v>
      </c>
      <c r="K109" s="6">
        <v>1094731.2</v>
      </c>
      <c r="L109" s="6">
        <v>20335.8</v>
      </c>
      <c r="M109" s="6">
        <v>29208</v>
      </c>
      <c r="N109" s="6">
        <v>18716242</v>
      </c>
    </row>
    <row r="110" spans="1:14" ht="14.55" customHeight="1" x14ac:dyDescent="0.25">
      <c r="A110" s="4" t="s">
        <v>57</v>
      </c>
      <c r="B110" s="4" t="s">
        <v>70</v>
      </c>
      <c r="C110" s="4" t="s">
        <v>124</v>
      </c>
      <c r="D110" s="4" t="s">
        <v>120</v>
      </c>
      <c r="E110" s="6">
        <v>5163809</v>
      </c>
      <c r="F110" s="6">
        <v>8139</v>
      </c>
      <c r="G110" s="6">
        <v>4899678</v>
      </c>
      <c r="H110" s="6">
        <v>2858115</v>
      </c>
      <c r="I110" s="6">
        <v>216230</v>
      </c>
      <c r="J110" s="6">
        <v>4425996</v>
      </c>
      <c r="K110" s="6">
        <v>1094731.2</v>
      </c>
      <c r="L110" s="6">
        <v>20335.8</v>
      </c>
      <c r="M110" s="6">
        <v>29208</v>
      </c>
      <c r="N110" s="6">
        <v>18716242</v>
      </c>
    </row>
    <row r="111" spans="1:14" ht="14.55" customHeight="1" x14ac:dyDescent="0.25">
      <c r="A111" s="4" t="s">
        <v>58</v>
      </c>
      <c r="B111" s="4" t="s">
        <v>71</v>
      </c>
      <c r="C111" s="4" t="s">
        <v>104</v>
      </c>
      <c r="D111" s="4" t="s">
        <v>104</v>
      </c>
      <c r="E111" s="6">
        <v>4126547.6</v>
      </c>
      <c r="F111" s="6">
        <v>6260667</v>
      </c>
      <c r="G111" s="6"/>
      <c r="H111" s="6"/>
      <c r="I111" s="6"/>
      <c r="J111" s="6">
        <v>4464180</v>
      </c>
      <c r="K111" s="6">
        <v>1111065.6000000001</v>
      </c>
      <c r="L111" s="6">
        <v>21436.400000000001</v>
      </c>
      <c r="M111" s="6">
        <v>26580</v>
      </c>
      <c r="N111" s="6">
        <v>16010476.6</v>
      </c>
    </row>
    <row r="112" spans="1:14" ht="14.55" customHeight="1" x14ac:dyDescent="0.25">
      <c r="A112" s="4" t="s">
        <v>58</v>
      </c>
      <c r="B112" s="4" t="s">
        <v>71</v>
      </c>
      <c r="C112" s="4" t="s">
        <v>104</v>
      </c>
      <c r="D112" s="4" t="s">
        <v>120</v>
      </c>
      <c r="E112" s="6">
        <v>4126547.6</v>
      </c>
      <c r="F112" s="6">
        <v>6260667</v>
      </c>
      <c r="G112" s="6"/>
      <c r="H112" s="6"/>
      <c r="I112" s="6"/>
      <c r="J112" s="6">
        <v>4464180</v>
      </c>
      <c r="K112" s="6">
        <v>1111065.6000000001</v>
      </c>
      <c r="L112" s="6">
        <v>21436.400000000001</v>
      </c>
      <c r="M112" s="6">
        <v>26580</v>
      </c>
      <c r="N112" s="6">
        <v>16010476.6</v>
      </c>
    </row>
    <row r="113" spans="1:14" ht="14.55" customHeight="1" x14ac:dyDescent="0.25">
      <c r="A113" s="4" t="s">
        <v>58</v>
      </c>
      <c r="B113" s="4" t="s">
        <v>71</v>
      </c>
      <c r="C113" s="4" t="s">
        <v>124</v>
      </c>
      <c r="D113" s="4" t="s">
        <v>104</v>
      </c>
      <c r="E113" s="6">
        <v>4126547.6</v>
      </c>
      <c r="F113" s="6">
        <v>6260667</v>
      </c>
      <c r="G113" s="6"/>
      <c r="H113" s="6"/>
      <c r="I113" s="6"/>
      <c r="J113" s="6">
        <v>4464180</v>
      </c>
      <c r="K113" s="6">
        <v>1111065.6000000001</v>
      </c>
      <c r="L113" s="6">
        <v>21436.400000000001</v>
      </c>
      <c r="M113" s="6">
        <v>26580</v>
      </c>
      <c r="N113" s="6">
        <v>16010476.6</v>
      </c>
    </row>
    <row r="114" spans="1:14" ht="14.55" customHeight="1" x14ac:dyDescent="0.25">
      <c r="A114" s="4" t="s">
        <v>58</v>
      </c>
      <c r="B114" s="4" t="s">
        <v>71</v>
      </c>
      <c r="C114" s="4" t="s">
        <v>124</v>
      </c>
      <c r="D114" s="4" t="s">
        <v>120</v>
      </c>
      <c r="E114" s="6">
        <v>4126547.6</v>
      </c>
      <c r="F114" s="6">
        <v>6260667</v>
      </c>
      <c r="G114" s="6"/>
      <c r="H114" s="6"/>
      <c r="I114" s="6"/>
      <c r="J114" s="6">
        <v>4464180</v>
      </c>
      <c r="K114" s="6">
        <v>1111065.6000000001</v>
      </c>
      <c r="L114" s="6">
        <v>21436.400000000001</v>
      </c>
      <c r="M114" s="6">
        <v>26580</v>
      </c>
      <c r="N114" s="6">
        <v>16010476.6</v>
      </c>
    </row>
    <row r="115" spans="1:14" ht="14.55" customHeight="1" x14ac:dyDescent="0.25">
      <c r="A115" s="4" t="s">
        <v>58</v>
      </c>
      <c r="B115" s="4" t="s">
        <v>72</v>
      </c>
      <c r="C115" s="4" t="s">
        <v>104</v>
      </c>
      <c r="D115" s="4" t="s">
        <v>104</v>
      </c>
      <c r="E115" s="6">
        <v>4390680</v>
      </c>
      <c r="F115" s="6">
        <v>6307189.5999999996</v>
      </c>
      <c r="G115" s="6"/>
      <c r="H115" s="6"/>
      <c r="I115" s="6"/>
      <c r="J115" s="6">
        <v>4350456</v>
      </c>
      <c r="K115" s="6">
        <v>1090068</v>
      </c>
      <c r="L115" s="6">
        <v>20482.8</v>
      </c>
      <c r="M115" s="6">
        <v>28836</v>
      </c>
      <c r="N115" s="6">
        <v>16187712.4</v>
      </c>
    </row>
    <row r="116" spans="1:14" ht="14.55" customHeight="1" x14ac:dyDescent="0.25">
      <c r="A116" s="4" t="s">
        <v>58</v>
      </c>
      <c r="B116" s="4" t="s">
        <v>72</v>
      </c>
      <c r="C116" s="4" t="s">
        <v>104</v>
      </c>
      <c r="D116" s="4" t="s">
        <v>120</v>
      </c>
      <c r="E116" s="6">
        <v>4390680</v>
      </c>
      <c r="F116" s="6">
        <v>6307189.5999999996</v>
      </c>
      <c r="G116" s="6"/>
      <c r="H116" s="6"/>
      <c r="I116" s="6"/>
      <c r="J116" s="6">
        <v>4350456</v>
      </c>
      <c r="K116" s="6">
        <v>1090068</v>
      </c>
      <c r="L116" s="6">
        <v>20482.8</v>
      </c>
      <c r="M116" s="6">
        <v>28836</v>
      </c>
      <c r="N116" s="6">
        <v>16187712.4</v>
      </c>
    </row>
    <row r="117" spans="1:14" ht="14.55" customHeight="1" x14ac:dyDescent="0.25">
      <c r="A117" s="4" t="s">
        <v>58</v>
      </c>
      <c r="B117" s="4" t="s">
        <v>72</v>
      </c>
      <c r="C117" s="4" t="s">
        <v>124</v>
      </c>
      <c r="D117" s="4" t="s">
        <v>104</v>
      </c>
      <c r="E117" s="6">
        <v>4390680</v>
      </c>
      <c r="F117" s="6">
        <v>6307189.5999999996</v>
      </c>
      <c r="G117" s="6"/>
      <c r="H117" s="6"/>
      <c r="I117" s="6"/>
      <c r="J117" s="6">
        <v>4350456</v>
      </c>
      <c r="K117" s="6">
        <v>1090068</v>
      </c>
      <c r="L117" s="6">
        <v>20482.8</v>
      </c>
      <c r="M117" s="6">
        <v>28836</v>
      </c>
      <c r="N117" s="6">
        <v>16187712.4</v>
      </c>
    </row>
    <row r="118" spans="1:14" ht="14.55" customHeight="1" x14ac:dyDescent="0.25">
      <c r="A118" s="4" t="s">
        <v>58</v>
      </c>
      <c r="B118" s="4" t="s">
        <v>72</v>
      </c>
      <c r="C118" s="4" t="s">
        <v>124</v>
      </c>
      <c r="D118" s="4" t="s">
        <v>120</v>
      </c>
      <c r="E118" s="6">
        <v>4390680</v>
      </c>
      <c r="F118" s="6">
        <v>6307189.5999999996</v>
      </c>
      <c r="G118" s="6"/>
      <c r="H118" s="6"/>
      <c r="I118" s="6"/>
      <c r="J118" s="6">
        <v>4350456</v>
      </c>
      <c r="K118" s="6">
        <v>1090068</v>
      </c>
      <c r="L118" s="6">
        <v>20482.8</v>
      </c>
      <c r="M118" s="6">
        <v>28836</v>
      </c>
      <c r="N118" s="6">
        <v>16187712.4</v>
      </c>
    </row>
    <row r="119" spans="1:14" ht="14.55" customHeight="1" x14ac:dyDescent="0.25">
      <c r="A119" s="4" t="s">
        <v>58</v>
      </c>
      <c r="B119" s="4" t="s">
        <v>73</v>
      </c>
      <c r="C119" s="4" t="s">
        <v>104</v>
      </c>
      <c r="D119" s="4" t="s">
        <v>104</v>
      </c>
      <c r="E119" s="6">
        <v>4494098.8</v>
      </c>
      <c r="F119" s="6">
        <v>5106111</v>
      </c>
      <c r="G119" s="6">
        <v>1268667</v>
      </c>
      <c r="H119" s="6">
        <v>506005</v>
      </c>
      <c r="I119" s="6">
        <v>36484</v>
      </c>
      <c r="J119" s="6">
        <v>4684416</v>
      </c>
      <c r="K119" s="6">
        <v>1132050</v>
      </c>
      <c r="L119" s="6">
        <v>19803.2</v>
      </c>
      <c r="M119" s="6">
        <v>30084</v>
      </c>
      <c r="N119" s="6">
        <v>17277719</v>
      </c>
    </row>
    <row r="120" spans="1:14" ht="14.55" customHeight="1" x14ac:dyDescent="0.25">
      <c r="A120" s="4" t="s">
        <v>58</v>
      </c>
      <c r="B120" s="4" t="s">
        <v>73</v>
      </c>
      <c r="C120" s="4" t="s">
        <v>104</v>
      </c>
      <c r="D120" s="4" t="s">
        <v>118</v>
      </c>
      <c r="E120" s="6">
        <v>6666</v>
      </c>
      <c r="F120" s="6">
        <v>28248</v>
      </c>
      <c r="G120" s="6">
        <v>8559</v>
      </c>
      <c r="H120" s="6">
        <v>2020</v>
      </c>
      <c r="I120" s="6"/>
      <c r="J120" s="6">
        <v>2916</v>
      </c>
      <c r="K120" s="6">
        <v>450</v>
      </c>
      <c r="L120" s="6">
        <v>1</v>
      </c>
      <c r="M120" s="6"/>
      <c r="N120" s="6">
        <v>48860</v>
      </c>
    </row>
    <row r="121" spans="1:14" ht="14.55" customHeight="1" x14ac:dyDescent="0.25">
      <c r="A121" s="4" t="s">
        <v>58</v>
      </c>
      <c r="B121" s="4" t="s">
        <v>73</v>
      </c>
      <c r="C121" s="4" t="s">
        <v>104</v>
      </c>
      <c r="D121" s="4" t="s">
        <v>119</v>
      </c>
      <c r="E121" s="6">
        <v>14416</v>
      </c>
      <c r="F121" s="6">
        <v>64794</v>
      </c>
      <c r="G121" s="6">
        <v>18669</v>
      </c>
      <c r="H121" s="6">
        <v>7070</v>
      </c>
      <c r="I121" s="6">
        <v>35</v>
      </c>
      <c r="J121" s="6">
        <v>5760</v>
      </c>
      <c r="K121" s="6">
        <v>1515.6</v>
      </c>
      <c r="L121" s="6">
        <v>11</v>
      </c>
      <c r="M121" s="6">
        <v>24</v>
      </c>
      <c r="N121" s="6">
        <v>112294.6</v>
      </c>
    </row>
    <row r="122" spans="1:14" ht="14.55" customHeight="1" x14ac:dyDescent="0.25">
      <c r="A122" s="4" t="s">
        <v>58</v>
      </c>
      <c r="B122" s="4" t="s">
        <v>73</v>
      </c>
      <c r="C122" s="4" t="s">
        <v>104</v>
      </c>
      <c r="D122" s="4" t="s">
        <v>120</v>
      </c>
      <c r="E122" s="6">
        <v>4438073.8</v>
      </c>
      <c r="F122" s="6">
        <v>4982586</v>
      </c>
      <c r="G122" s="6">
        <v>1229424</v>
      </c>
      <c r="H122" s="6">
        <v>492640</v>
      </c>
      <c r="I122" s="6">
        <v>36218</v>
      </c>
      <c r="J122" s="6">
        <v>4654848</v>
      </c>
      <c r="K122" s="6">
        <v>1123706.3999999999</v>
      </c>
      <c r="L122" s="6">
        <v>19631</v>
      </c>
      <c r="M122" s="6">
        <v>29724</v>
      </c>
      <c r="N122" s="6">
        <v>17006851.199999999</v>
      </c>
    </row>
    <row r="123" spans="1:14" ht="14.55" customHeight="1" x14ac:dyDescent="0.25">
      <c r="A123" s="4" t="s">
        <v>58</v>
      </c>
      <c r="B123" s="4" t="s">
        <v>73</v>
      </c>
      <c r="C123" s="4" t="s">
        <v>104</v>
      </c>
      <c r="D123" s="4" t="s">
        <v>121</v>
      </c>
      <c r="E123" s="6">
        <v>34943</v>
      </c>
      <c r="F123" s="6">
        <v>30483</v>
      </c>
      <c r="G123" s="6">
        <v>12015</v>
      </c>
      <c r="H123" s="6">
        <v>4275</v>
      </c>
      <c r="I123" s="6">
        <v>231</v>
      </c>
      <c r="J123" s="6">
        <v>20892</v>
      </c>
      <c r="K123" s="6">
        <v>6378</v>
      </c>
      <c r="L123" s="6">
        <v>160.19999999999999</v>
      </c>
      <c r="M123" s="6">
        <v>336</v>
      </c>
      <c r="N123" s="6">
        <v>109713.2</v>
      </c>
    </row>
    <row r="124" spans="1:14" ht="14.55" customHeight="1" x14ac:dyDescent="0.25">
      <c r="A124" s="4" t="s">
        <v>58</v>
      </c>
      <c r="B124" s="4" t="s">
        <v>73</v>
      </c>
      <c r="C124" s="4" t="s">
        <v>122</v>
      </c>
      <c r="D124" s="4" t="s">
        <v>104</v>
      </c>
      <c r="E124" s="6">
        <v>56025</v>
      </c>
      <c r="F124" s="6">
        <v>123525</v>
      </c>
      <c r="G124" s="6">
        <v>39243</v>
      </c>
      <c r="H124" s="6">
        <v>13365</v>
      </c>
      <c r="I124" s="6">
        <v>266</v>
      </c>
      <c r="J124" s="6">
        <v>29568</v>
      </c>
      <c r="K124" s="6">
        <v>8343.6</v>
      </c>
      <c r="L124" s="6">
        <v>172.2</v>
      </c>
      <c r="M124" s="6">
        <v>360</v>
      </c>
      <c r="N124" s="6">
        <v>270867.8</v>
      </c>
    </row>
    <row r="125" spans="1:14" ht="14.55" customHeight="1" x14ac:dyDescent="0.25">
      <c r="A125" s="4" t="s">
        <v>58</v>
      </c>
      <c r="B125" s="4" t="s">
        <v>73</v>
      </c>
      <c r="C125" s="4" t="s">
        <v>122</v>
      </c>
      <c r="D125" s="4" t="s">
        <v>118</v>
      </c>
      <c r="E125" s="6">
        <v>6666</v>
      </c>
      <c r="F125" s="6">
        <v>28248</v>
      </c>
      <c r="G125" s="6">
        <v>8559</v>
      </c>
      <c r="H125" s="6">
        <v>2020</v>
      </c>
      <c r="I125" s="6"/>
      <c r="J125" s="6">
        <v>2916</v>
      </c>
      <c r="K125" s="6">
        <v>450</v>
      </c>
      <c r="L125" s="6">
        <v>1</v>
      </c>
      <c r="M125" s="6"/>
      <c r="N125" s="6">
        <v>48860</v>
      </c>
    </row>
    <row r="126" spans="1:14" ht="14.55" customHeight="1" x14ac:dyDescent="0.25">
      <c r="A126" s="4" t="s">
        <v>58</v>
      </c>
      <c r="B126" s="4" t="s">
        <v>73</v>
      </c>
      <c r="C126" s="4" t="s">
        <v>122</v>
      </c>
      <c r="D126" s="4" t="s">
        <v>119</v>
      </c>
      <c r="E126" s="6">
        <v>14416</v>
      </c>
      <c r="F126" s="6">
        <v>64794</v>
      </c>
      <c r="G126" s="6">
        <v>18669</v>
      </c>
      <c r="H126" s="6">
        <v>7070</v>
      </c>
      <c r="I126" s="6">
        <v>35</v>
      </c>
      <c r="J126" s="6">
        <v>5760</v>
      </c>
      <c r="K126" s="6">
        <v>1515.6</v>
      </c>
      <c r="L126" s="6">
        <v>11</v>
      </c>
      <c r="M126" s="6">
        <v>24</v>
      </c>
      <c r="N126" s="6">
        <v>112294.6</v>
      </c>
    </row>
    <row r="127" spans="1:14" ht="14.55" customHeight="1" x14ac:dyDescent="0.25">
      <c r="A127" s="4" t="s">
        <v>58</v>
      </c>
      <c r="B127" s="4" t="s">
        <v>73</v>
      </c>
      <c r="C127" s="4" t="s">
        <v>122</v>
      </c>
      <c r="D127" s="4" t="s">
        <v>121</v>
      </c>
      <c r="E127" s="6">
        <v>34943</v>
      </c>
      <c r="F127" s="6">
        <v>30483</v>
      </c>
      <c r="G127" s="6">
        <v>12015</v>
      </c>
      <c r="H127" s="6">
        <v>4275</v>
      </c>
      <c r="I127" s="6">
        <v>231</v>
      </c>
      <c r="J127" s="6">
        <v>20892</v>
      </c>
      <c r="K127" s="6">
        <v>6378</v>
      </c>
      <c r="L127" s="6">
        <v>160.19999999999999</v>
      </c>
      <c r="M127" s="6">
        <v>336</v>
      </c>
      <c r="N127" s="6">
        <v>109713.2</v>
      </c>
    </row>
    <row r="128" spans="1:14" ht="14.55" customHeight="1" x14ac:dyDescent="0.25">
      <c r="A128" s="4" t="s">
        <v>58</v>
      </c>
      <c r="B128" s="4" t="s">
        <v>73</v>
      </c>
      <c r="C128" s="4" t="s">
        <v>124</v>
      </c>
      <c r="D128" s="4" t="s">
        <v>104</v>
      </c>
      <c r="E128" s="6">
        <v>4438073.8</v>
      </c>
      <c r="F128" s="6">
        <v>4982586</v>
      </c>
      <c r="G128" s="6">
        <v>1229424</v>
      </c>
      <c r="H128" s="6">
        <v>492640</v>
      </c>
      <c r="I128" s="6">
        <v>36218</v>
      </c>
      <c r="J128" s="6">
        <v>4654848</v>
      </c>
      <c r="K128" s="6">
        <v>1123706.3999999999</v>
      </c>
      <c r="L128" s="6">
        <v>19631</v>
      </c>
      <c r="M128" s="6">
        <v>29724</v>
      </c>
      <c r="N128" s="6">
        <v>17006851.199999999</v>
      </c>
    </row>
    <row r="129" spans="1:14" ht="14.55" customHeight="1" x14ac:dyDescent="0.25">
      <c r="A129" s="4" t="s">
        <v>58</v>
      </c>
      <c r="B129" s="4" t="s">
        <v>73</v>
      </c>
      <c r="C129" s="4" t="s">
        <v>124</v>
      </c>
      <c r="D129" s="4" t="s">
        <v>120</v>
      </c>
      <c r="E129" s="6">
        <v>4438073.8</v>
      </c>
      <c r="F129" s="6">
        <v>4982586</v>
      </c>
      <c r="G129" s="6">
        <v>1229424</v>
      </c>
      <c r="H129" s="6">
        <v>492640</v>
      </c>
      <c r="I129" s="6">
        <v>36218</v>
      </c>
      <c r="J129" s="6">
        <v>4654848</v>
      </c>
      <c r="K129" s="6">
        <v>1123706.3999999999</v>
      </c>
      <c r="L129" s="6">
        <v>19631</v>
      </c>
      <c r="M129" s="6">
        <v>29724</v>
      </c>
      <c r="N129" s="6">
        <v>17006851.199999999</v>
      </c>
    </row>
    <row r="130" spans="1:14" ht="14.55" customHeight="1" x14ac:dyDescent="0.25">
      <c r="A130" s="4" t="s">
        <v>58</v>
      </c>
      <c r="B130" s="4" t="s">
        <v>74</v>
      </c>
      <c r="C130" s="4" t="s">
        <v>104</v>
      </c>
      <c r="D130" s="4" t="s">
        <v>104</v>
      </c>
      <c r="E130" s="6">
        <v>5050839</v>
      </c>
      <c r="F130" s="6">
        <v>558936</v>
      </c>
      <c r="G130" s="6">
        <v>5361942</v>
      </c>
      <c r="H130" s="6">
        <v>2952030</v>
      </c>
      <c r="I130" s="6">
        <v>198527</v>
      </c>
      <c r="J130" s="6">
        <v>5309856</v>
      </c>
      <c r="K130" s="6">
        <v>1167294</v>
      </c>
      <c r="L130" s="6">
        <v>22574.2</v>
      </c>
      <c r="M130" s="6">
        <v>32724</v>
      </c>
      <c r="N130" s="6">
        <v>20654722.199999999</v>
      </c>
    </row>
    <row r="131" spans="1:14" ht="14.55" customHeight="1" x14ac:dyDescent="0.25">
      <c r="A131" s="4" t="s">
        <v>58</v>
      </c>
      <c r="B131" s="4" t="s">
        <v>74</v>
      </c>
      <c r="C131" s="4" t="s">
        <v>104</v>
      </c>
      <c r="D131" s="4" t="s">
        <v>118</v>
      </c>
      <c r="E131" s="6">
        <v>10763</v>
      </c>
      <c r="F131" s="6">
        <v>6495</v>
      </c>
      <c r="G131" s="6">
        <v>65091</v>
      </c>
      <c r="H131" s="6">
        <v>19635</v>
      </c>
      <c r="I131" s="6">
        <v>161</v>
      </c>
      <c r="J131" s="6">
        <v>8388</v>
      </c>
      <c r="K131" s="6">
        <v>781.2</v>
      </c>
      <c r="L131" s="6">
        <v>2</v>
      </c>
      <c r="M131" s="6">
        <v>24</v>
      </c>
      <c r="N131" s="6">
        <v>111340.2</v>
      </c>
    </row>
    <row r="132" spans="1:14" ht="14.55" customHeight="1" x14ac:dyDescent="0.25">
      <c r="A132" s="4" t="s">
        <v>58</v>
      </c>
      <c r="B132" s="4" t="s">
        <v>74</v>
      </c>
      <c r="C132" s="4" t="s">
        <v>104</v>
      </c>
      <c r="D132" s="4" t="s">
        <v>119</v>
      </c>
      <c r="E132" s="6">
        <v>35454</v>
      </c>
      <c r="F132" s="6">
        <v>15426</v>
      </c>
      <c r="G132" s="6">
        <v>147003</v>
      </c>
      <c r="H132" s="6">
        <v>63545</v>
      </c>
      <c r="I132" s="6">
        <v>434</v>
      </c>
      <c r="J132" s="6">
        <v>17232</v>
      </c>
      <c r="K132" s="6">
        <v>2894.4</v>
      </c>
      <c r="L132" s="6">
        <v>13.2</v>
      </c>
      <c r="M132" s="6">
        <v>36</v>
      </c>
      <c r="N132" s="6">
        <v>282037.59999999998</v>
      </c>
    </row>
    <row r="133" spans="1:14" ht="14.55" customHeight="1" x14ac:dyDescent="0.25">
      <c r="A133" s="4" t="s">
        <v>58</v>
      </c>
      <c r="B133" s="4" t="s">
        <v>74</v>
      </c>
      <c r="C133" s="4" t="s">
        <v>104</v>
      </c>
      <c r="D133" s="4" t="s">
        <v>120</v>
      </c>
      <c r="E133" s="6">
        <v>4963711</v>
      </c>
      <c r="F133" s="6">
        <v>534249</v>
      </c>
      <c r="G133" s="6">
        <v>5104872</v>
      </c>
      <c r="H133" s="6">
        <v>2845330</v>
      </c>
      <c r="I133" s="6">
        <v>196504</v>
      </c>
      <c r="J133" s="6">
        <v>5243796</v>
      </c>
      <c r="K133" s="6">
        <v>1155507.6000000001</v>
      </c>
      <c r="L133" s="6">
        <v>22399</v>
      </c>
      <c r="M133" s="6">
        <v>32196</v>
      </c>
      <c r="N133" s="6">
        <v>20098564.600000001</v>
      </c>
    </row>
    <row r="134" spans="1:14" ht="14.55" customHeight="1" x14ac:dyDescent="0.25">
      <c r="A134" s="4" t="s">
        <v>58</v>
      </c>
      <c r="B134" s="4" t="s">
        <v>74</v>
      </c>
      <c r="C134" s="4" t="s">
        <v>104</v>
      </c>
      <c r="D134" s="4" t="s">
        <v>121</v>
      </c>
      <c r="E134" s="6">
        <v>40911</v>
      </c>
      <c r="F134" s="6">
        <v>2766</v>
      </c>
      <c r="G134" s="6">
        <v>44976</v>
      </c>
      <c r="H134" s="6">
        <v>23520</v>
      </c>
      <c r="I134" s="6">
        <v>1428</v>
      </c>
      <c r="J134" s="6">
        <v>40440</v>
      </c>
      <c r="K134" s="6">
        <v>8110.8</v>
      </c>
      <c r="L134" s="6">
        <v>160</v>
      </c>
      <c r="M134" s="6">
        <v>468</v>
      </c>
      <c r="N134" s="6">
        <v>162779.79999999999</v>
      </c>
    </row>
    <row r="135" spans="1:14" ht="14.55" customHeight="1" x14ac:dyDescent="0.25">
      <c r="A135" s="4" t="s">
        <v>58</v>
      </c>
      <c r="B135" s="4" t="s">
        <v>74</v>
      </c>
      <c r="C135" s="4" t="s">
        <v>122</v>
      </c>
      <c r="D135" s="4" t="s">
        <v>104</v>
      </c>
      <c r="E135" s="6">
        <v>87128</v>
      </c>
      <c r="F135" s="6">
        <v>24687</v>
      </c>
      <c r="G135" s="6">
        <v>257070</v>
      </c>
      <c r="H135" s="6">
        <v>106700</v>
      </c>
      <c r="I135" s="6">
        <v>2023</v>
      </c>
      <c r="J135" s="6">
        <v>66060</v>
      </c>
      <c r="K135" s="6">
        <v>11786.4</v>
      </c>
      <c r="L135" s="6">
        <v>175.2</v>
      </c>
      <c r="M135" s="6">
        <v>528</v>
      </c>
      <c r="N135" s="6">
        <v>556157.6</v>
      </c>
    </row>
    <row r="136" spans="1:14" ht="14.55" customHeight="1" x14ac:dyDescent="0.25">
      <c r="A136" s="4" t="s">
        <v>58</v>
      </c>
      <c r="B136" s="4" t="s">
        <v>74</v>
      </c>
      <c r="C136" s="4" t="s">
        <v>122</v>
      </c>
      <c r="D136" s="4" t="s">
        <v>118</v>
      </c>
      <c r="E136" s="6">
        <v>10763</v>
      </c>
      <c r="F136" s="6">
        <v>6495</v>
      </c>
      <c r="G136" s="6">
        <v>65091</v>
      </c>
      <c r="H136" s="6">
        <v>19635</v>
      </c>
      <c r="I136" s="6">
        <v>161</v>
      </c>
      <c r="J136" s="6">
        <v>8388</v>
      </c>
      <c r="K136" s="6">
        <v>781.2</v>
      </c>
      <c r="L136" s="6">
        <v>2</v>
      </c>
      <c r="M136" s="6">
        <v>24</v>
      </c>
      <c r="N136" s="6">
        <v>111340.2</v>
      </c>
    </row>
    <row r="137" spans="1:14" ht="14.55" customHeight="1" x14ac:dyDescent="0.25">
      <c r="A137" s="4" t="s">
        <v>58</v>
      </c>
      <c r="B137" s="4" t="s">
        <v>74</v>
      </c>
      <c r="C137" s="4" t="s">
        <v>122</v>
      </c>
      <c r="D137" s="4" t="s">
        <v>119</v>
      </c>
      <c r="E137" s="6">
        <v>35454</v>
      </c>
      <c r="F137" s="6">
        <v>15426</v>
      </c>
      <c r="G137" s="6">
        <v>147003</v>
      </c>
      <c r="H137" s="6">
        <v>63545</v>
      </c>
      <c r="I137" s="6">
        <v>434</v>
      </c>
      <c r="J137" s="6">
        <v>17232</v>
      </c>
      <c r="K137" s="6">
        <v>2894.4</v>
      </c>
      <c r="L137" s="6">
        <v>13.2</v>
      </c>
      <c r="M137" s="6">
        <v>36</v>
      </c>
      <c r="N137" s="6">
        <v>282037.59999999998</v>
      </c>
    </row>
    <row r="138" spans="1:14" ht="14.55" customHeight="1" x14ac:dyDescent="0.25">
      <c r="A138" s="4" t="s">
        <v>58</v>
      </c>
      <c r="B138" s="4" t="s">
        <v>74</v>
      </c>
      <c r="C138" s="4" t="s">
        <v>122</v>
      </c>
      <c r="D138" s="4" t="s">
        <v>121</v>
      </c>
      <c r="E138" s="6">
        <v>40911</v>
      </c>
      <c r="F138" s="6">
        <v>2766</v>
      </c>
      <c r="G138" s="6">
        <v>44976</v>
      </c>
      <c r="H138" s="6">
        <v>23520</v>
      </c>
      <c r="I138" s="6">
        <v>1428</v>
      </c>
      <c r="J138" s="6">
        <v>40440</v>
      </c>
      <c r="K138" s="6">
        <v>8110.8</v>
      </c>
      <c r="L138" s="6">
        <v>160</v>
      </c>
      <c r="M138" s="6">
        <v>468</v>
      </c>
      <c r="N138" s="6">
        <v>162779.79999999999</v>
      </c>
    </row>
    <row r="139" spans="1:14" ht="14.55" customHeight="1" x14ac:dyDescent="0.25">
      <c r="A139" s="4" t="s">
        <v>58</v>
      </c>
      <c r="B139" s="4" t="s">
        <v>74</v>
      </c>
      <c r="C139" s="4" t="s">
        <v>124</v>
      </c>
      <c r="D139" s="4" t="s">
        <v>104</v>
      </c>
      <c r="E139" s="6">
        <v>4963711</v>
      </c>
      <c r="F139" s="6">
        <v>534249</v>
      </c>
      <c r="G139" s="6">
        <v>5104872</v>
      </c>
      <c r="H139" s="6">
        <v>2845330</v>
      </c>
      <c r="I139" s="6">
        <v>196504</v>
      </c>
      <c r="J139" s="6">
        <v>5243796</v>
      </c>
      <c r="K139" s="6">
        <v>1155507.6000000001</v>
      </c>
      <c r="L139" s="6">
        <v>22399</v>
      </c>
      <c r="M139" s="6">
        <v>32196</v>
      </c>
      <c r="N139" s="6">
        <v>20098564.600000001</v>
      </c>
    </row>
    <row r="140" spans="1:14" ht="14.55" customHeight="1" x14ac:dyDescent="0.25">
      <c r="A140" s="4" t="s">
        <v>58</v>
      </c>
      <c r="B140" s="4" t="s">
        <v>74</v>
      </c>
      <c r="C140" s="4" t="s">
        <v>124</v>
      </c>
      <c r="D140" s="4" t="s">
        <v>120</v>
      </c>
      <c r="E140" s="6">
        <v>4963711</v>
      </c>
      <c r="F140" s="6">
        <v>534249</v>
      </c>
      <c r="G140" s="6">
        <v>5104872</v>
      </c>
      <c r="H140" s="6">
        <v>2845330</v>
      </c>
      <c r="I140" s="6">
        <v>196504</v>
      </c>
      <c r="J140" s="6">
        <v>5243796</v>
      </c>
      <c r="K140" s="6">
        <v>1155507.6000000001</v>
      </c>
      <c r="L140" s="6">
        <v>22399</v>
      </c>
      <c r="M140" s="6">
        <v>32196</v>
      </c>
      <c r="N140" s="6">
        <v>20098564.600000001</v>
      </c>
    </row>
    <row r="141" spans="1:14" x14ac:dyDescent="0.25">
      <c r="A141" s="4"/>
      <c r="B141" s="4"/>
      <c r="C141" s="4"/>
      <c r="D141" s="4"/>
      <c r="E141" s="6"/>
      <c r="F141" s="6"/>
      <c r="G141" s="6"/>
      <c r="H141" s="6"/>
      <c r="I141" s="6"/>
      <c r="J141" s="6"/>
      <c r="K141" s="6"/>
      <c r="L141" s="6"/>
      <c r="M141" s="6"/>
      <c r="N141" s="6"/>
    </row>
    <row r="142" spans="1:14" x14ac:dyDescent="0.25">
      <c r="A142" s="4"/>
      <c r="B142" s="4"/>
      <c r="C142" s="4"/>
      <c r="D142" s="4"/>
      <c r="E142" s="6"/>
      <c r="F142" s="6"/>
      <c r="G142" s="6"/>
      <c r="H142" s="6"/>
      <c r="I142" s="6"/>
      <c r="J142" s="6"/>
      <c r="K142" s="6"/>
      <c r="L142" s="6"/>
      <c r="M142" s="6"/>
      <c r="N142" s="6"/>
    </row>
    <row r="143" spans="1:14" x14ac:dyDescent="0.25">
      <c r="A143" s="4"/>
      <c r="B143" s="4"/>
      <c r="C143" s="4"/>
      <c r="D143" s="4"/>
      <c r="E143" s="6"/>
      <c r="F143" s="6"/>
      <c r="G143" s="6"/>
      <c r="H143" s="6"/>
      <c r="I143" s="6"/>
      <c r="J143" s="6"/>
      <c r="K143" s="6"/>
      <c r="L143" s="6"/>
      <c r="M143" s="6"/>
      <c r="N143" s="6"/>
    </row>
    <row r="144" spans="1:14" x14ac:dyDescent="0.25">
      <c r="A144" s="4"/>
      <c r="B144" s="4"/>
      <c r="C144" s="4"/>
      <c r="D144" s="4"/>
      <c r="E144" s="6"/>
      <c r="F144" s="6"/>
      <c r="G144" s="6"/>
      <c r="H144" s="6"/>
      <c r="I144" s="6"/>
      <c r="J144" s="6"/>
      <c r="K144" s="6"/>
      <c r="L144" s="6"/>
      <c r="M144" s="6"/>
      <c r="N144" s="6"/>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4"/>
  <sheetViews>
    <sheetView showGridLines="0" workbookViewId="0"/>
  </sheetViews>
  <sheetFormatPr defaultColWidth="11.5546875" defaultRowHeight="13.2" x14ac:dyDescent="0.25"/>
  <cols>
    <col min="1" max="1" width="20.6640625" customWidth="1"/>
    <col min="2" max="2" width="26.6640625" customWidth="1"/>
  </cols>
  <sheetData>
    <row r="1" spans="1:2" ht="14.55" customHeight="1" x14ac:dyDescent="0.25">
      <c r="A1" s="1" t="s">
        <v>136</v>
      </c>
    </row>
    <row r="2" spans="1:2" ht="28.95" customHeight="1" x14ac:dyDescent="0.25">
      <c r="A2" s="1" t="s">
        <v>42</v>
      </c>
    </row>
    <row r="3" spans="1:2" ht="14.55" customHeight="1" x14ac:dyDescent="0.25">
      <c r="A3" t="s">
        <v>43</v>
      </c>
    </row>
    <row r="4" spans="1:2" ht="28.95" customHeight="1" x14ac:dyDescent="0.25">
      <c r="A4" s="3" t="s">
        <v>3</v>
      </c>
      <c r="B4" s="5" t="s">
        <v>137</v>
      </c>
    </row>
    <row r="5" spans="1:2" ht="14.55" customHeight="1" x14ac:dyDescent="0.25">
      <c r="A5" s="4" t="s">
        <v>56</v>
      </c>
      <c r="B5" s="6">
        <v>4437644.4000000004</v>
      </c>
    </row>
    <row r="6" spans="1:2" ht="14.55" customHeight="1" x14ac:dyDescent="0.25">
      <c r="A6" s="4" t="s">
        <v>57</v>
      </c>
      <c r="B6" s="6">
        <v>4391303.2</v>
      </c>
    </row>
    <row r="7" spans="1:2" ht="14.55" customHeight="1" x14ac:dyDescent="0.25">
      <c r="A7" s="4" t="s">
        <v>58</v>
      </c>
      <c r="B7" s="6">
        <v>4363642.8</v>
      </c>
    </row>
    <row r="8" spans="1:2" ht="14.55" customHeight="1" x14ac:dyDescent="0.25">
      <c r="A8" s="4" t="s">
        <v>59</v>
      </c>
      <c r="B8" s="6">
        <v>3787082.4</v>
      </c>
    </row>
    <row r="9" spans="1:2" ht="14.55" customHeight="1" x14ac:dyDescent="0.25">
      <c r="A9" s="4" t="s">
        <v>60</v>
      </c>
      <c r="B9" s="6">
        <v>1728231.8</v>
      </c>
    </row>
    <row r="10" spans="1:2" ht="14.55" customHeight="1" x14ac:dyDescent="0.25">
      <c r="A10" s="4" t="s">
        <v>61</v>
      </c>
      <c r="B10" s="6">
        <v>4044077.8</v>
      </c>
    </row>
    <row r="11" spans="1:2" x14ac:dyDescent="0.25">
      <c r="A11" s="4"/>
      <c r="B11" s="6"/>
    </row>
    <row r="12" spans="1:2" x14ac:dyDescent="0.25">
      <c r="A12" s="4"/>
      <c r="B12" s="6"/>
    </row>
    <row r="13" spans="1:2" x14ac:dyDescent="0.25">
      <c r="A13" s="4"/>
      <c r="B13" s="6"/>
    </row>
    <row r="14" spans="1:2" x14ac:dyDescent="0.25">
      <c r="A14" s="4"/>
      <c r="B14" s="6"/>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36"/>
  <sheetViews>
    <sheetView showGridLines="0" workbookViewId="0"/>
  </sheetViews>
  <sheetFormatPr defaultColWidth="11.5546875" defaultRowHeight="13.2" x14ac:dyDescent="0.25"/>
  <cols>
    <col min="1" max="1" width="20.6640625" customWidth="1"/>
    <col min="2" max="6" width="14.6640625" customWidth="1"/>
  </cols>
  <sheetData>
    <row r="1" spans="1:6" ht="14.55" customHeight="1" x14ac:dyDescent="0.25">
      <c r="A1" s="1" t="s">
        <v>138</v>
      </c>
    </row>
    <row r="2" spans="1:6" ht="28.95" customHeight="1" x14ac:dyDescent="0.25">
      <c r="A2" s="1" t="s">
        <v>42</v>
      </c>
    </row>
    <row r="3" spans="1:6" ht="14.55" customHeight="1" x14ac:dyDescent="0.25">
      <c r="A3" t="s">
        <v>43</v>
      </c>
    </row>
    <row r="4" spans="1:6" ht="14.55" customHeight="1" x14ac:dyDescent="0.25">
      <c r="A4" t="s">
        <v>139</v>
      </c>
    </row>
    <row r="5" spans="1:6" ht="14.55" customHeight="1" x14ac:dyDescent="0.25">
      <c r="A5" t="s">
        <v>140</v>
      </c>
    </row>
    <row r="6" spans="1:6" ht="28.95" customHeight="1" x14ac:dyDescent="0.25">
      <c r="A6" s="3" t="s">
        <v>25</v>
      </c>
      <c r="B6" s="5" t="s">
        <v>141</v>
      </c>
      <c r="C6" s="5" t="s">
        <v>142</v>
      </c>
      <c r="D6" s="5" t="s">
        <v>143</v>
      </c>
      <c r="E6" s="5" t="s">
        <v>144</v>
      </c>
      <c r="F6" s="5" t="s">
        <v>55</v>
      </c>
    </row>
    <row r="7" spans="1:6" ht="14.55" customHeight="1" x14ac:dyDescent="0.25">
      <c r="A7" s="4" t="s">
        <v>145</v>
      </c>
      <c r="B7" s="6">
        <v>13829903</v>
      </c>
      <c r="C7" s="6">
        <v>2415567</v>
      </c>
      <c r="D7" s="6">
        <v>1703092</v>
      </c>
      <c r="E7" s="6">
        <v>539447</v>
      </c>
      <c r="F7" s="6">
        <v>18488009</v>
      </c>
    </row>
    <row r="8" spans="1:6" ht="14.55" customHeight="1" x14ac:dyDescent="0.25">
      <c r="A8" s="4" t="s">
        <v>146</v>
      </c>
      <c r="B8" s="6">
        <v>13820578</v>
      </c>
      <c r="C8" s="6">
        <v>2415315</v>
      </c>
      <c r="D8" s="6">
        <v>1699037</v>
      </c>
      <c r="E8" s="6">
        <v>537557</v>
      </c>
      <c r="F8" s="6">
        <v>18472487</v>
      </c>
    </row>
    <row r="9" spans="1:6" ht="14.55" customHeight="1" x14ac:dyDescent="0.25">
      <c r="A9" s="4" t="s">
        <v>147</v>
      </c>
      <c r="B9" s="6">
        <v>13871178</v>
      </c>
      <c r="C9" s="6">
        <v>2423218</v>
      </c>
      <c r="D9" s="6">
        <v>1701951</v>
      </c>
      <c r="E9" s="6">
        <v>537349</v>
      </c>
      <c r="F9" s="6">
        <v>18533696</v>
      </c>
    </row>
    <row r="10" spans="1:6" ht="14.55" customHeight="1" x14ac:dyDescent="0.25">
      <c r="A10" s="4" t="s">
        <v>148</v>
      </c>
      <c r="B10" s="6">
        <v>13805099</v>
      </c>
      <c r="C10" s="6">
        <v>2422732</v>
      </c>
      <c r="D10" s="6">
        <v>1696071</v>
      </c>
      <c r="E10" s="6">
        <v>534959</v>
      </c>
      <c r="F10" s="6">
        <v>18458861</v>
      </c>
    </row>
    <row r="11" spans="1:6" ht="14.55" customHeight="1" x14ac:dyDescent="0.25">
      <c r="A11" s="4" t="s">
        <v>149</v>
      </c>
      <c r="B11" s="6">
        <v>13782500</v>
      </c>
      <c r="C11" s="6">
        <v>2427736</v>
      </c>
      <c r="D11" s="6">
        <v>1691823</v>
      </c>
      <c r="E11" s="6">
        <v>531162</v>
      </c>
      <c r="F11" s="6">
        <v>18433221</v>
      </c>
    </row>
    <row r="12" spans="1:6" ht="14.55" customHeight="1" x14ac:dyDescent="0.25">
      <c r="A12" s="4" t="s">
        <v>150</v>
      </c>
      <c r="B12" s="6">
        <v>13773106</v>
      </c>
      <c r="C12" s="6">
        <v>2430819</v>
      </c>
      <c r="D12" s="6">
        <v>1683773</v>
      </c>
      <c r="E12" s="6">
        <v>526368</v>
      </c>
      <c r="F12" s="6">
        <v>18414066</v>
      </c>
    </row>
    <row r="13" spans="1:6" ht="14.55" customHeight="1" x14ac:dyDescent="0.25">
      <c r="A13" s="4" t="s">
        <v>151</v>
      </c>
      <c r="B13" s="6">
        <v>13720804</v>
      </c>
      <c r="C13" s="6">
        <v>2429610</v>
      </c>
      <c r="D13" s="6">
        <v>1674959</v>
      </c>
      <c r="E13" s="6">
        <v>520538</v>
      </c>
      <c r="F13" s="6">
        <v>18345911</v>
      </c>
    </row>
    <row r="14" spans="1:6" ht="14.55" customHeight="1" x14ac:dyDescent="0.25">
      <c r="A14" s="4" t="s">
        <v>152</v>
      </c>
      <c r="B14" s="6">
        <v>13626859</v>
      </c>
      <c r="C14" s="6">
        <v>2422049</v>
      </c>
      <c r="D14" s="6">
        <v>1658715</v>
      </c>
      <c r="E14" s="6">
        <v>512513</v>
      </c>
      <c r="F14" s="6">
        <v>18220136</v>
      </c>
    </row>
    <row r="15" spans="1:6" ht="14.55" customHeight="1" x14ac:dyDescent="0.25">
      <c r="A15" s="4" t="s">
        <v>153</v>
      </c>
      <c r="B15" s="6">
        <v>13550515</v>
      </c>
      <c r="C15" s="6">
        <v>2418197</v>
      </c>
      <c r="D15" s="6">
        <v>1638612</v>
      </c>
      <c r="E15" s="6">
        <v>504285</v>
      </c>
      <c r="F15" s="6">
        <v>18111609</v>
      </c>
    </row>
    <row r="16" spans="1:6" ht="14.55" customHeight="1" x14ac:dyDescent="0.25">
      <c r="A16" s="4" t="s">
        <v>154</v>
      </c>
      <c r="B16" s="6">
        <v>13549812</v>
      </c>
      <c r="C16" s="6">
        <v>2415531</v>
      </c>
      <c r="D16" s="6">
        <v>1620990</v>
      </c>
      <c r="E16" s="6">
        <v>496061</v>
      </c>
      <c r="F16" s="6">
        <v>18082394</v>
      </c>
    </row>
    <row r="17" spans="1:6" ht="14.55" customHeight="1" x14ac:dyDescent="0.25">
      <c r="A17" s="4" t="s">
        <v>155</v>
      </c>
      <c r="B17" s="6">
        <v>13274658</v>
      </c>
      <c r="C17" s="6">
        <v>2374022</v>
      </c>
      <c r="D17" s="6">
        <v>1571589</v>
      </c>
      <c r="E17" s="6">
        <v>474449</v>
      </c>
      <c r="F17" s="6">
        <v>17694718</v>
      </c>
    </row>
    <row r="18" spans="1:6" ht="14.55" customHeight="1" x14ac:dyDescent="0.25">
      <c r="A18" s="4" t="s">
        <v>156</v>
      </c>
      <c r="B18" s="6">
        <v>12843547</v>
      </c>
      <c r="C18" s="6">
        <v>2315056</v>
      </c>
      <c r="D18" s="6">
        <v>1509692</v>
      </c>
      <c r="E18" s="6">
        <v>450591</v>
      </c>
      <c r="F18" s="6">
        <v>17118886</v>
      </c>
    </row>
    <row r="19" spans="1:6" ht="14.55" customHeight="1" x14ac:dyDescent="0.25">
      <c r="A19" s="4" t="s">
        <v>157</v>
      </c>
      <c r="B19" s="6">
        <v>12304770</v>
      </c>
      <c r="C19" s="6">
        <v>2246215</v>
      </c>
      <c r="D19" s="6">
        <v>1434892</v>
      </c>
      <c r="E19" s="6">
        <v>423759</v>
      </c>
      <c r="F19" s="6">
        <v>16409636</v>
      </c>
    </row>
    <row r="20" spans="1:6" ht="14.55" customHeight="1" x14ac:dyDescent="0.25">
      <c r="A20" s="4" t="s">
        <v>158</v>
      </c>
      <c r="B20" s="6">
        <v>11360941</v>
      </c>
      <c r="C20" s="6">
        <v>2114874</v>
      </c>
      <c r="D20" s="6">
        <v>1315432</v>
      </c>
      <c r="E20" s="6">
        <v>378696</v>
      </c>
      <c r="F20" s="6">
        <v>15169943</v>
      </c>
    </row>
    <row r="21" spans="1:6" ht="14.55" customHeight="1" x14ac:dyDescent="0.25">
      <c r="A21" s="4" t="s">
        <v>159</v>
      </c>
      <c r="B21" s="6">
        <v>11814793</v>
      </c>
      <c r="C21" s="6">
        <v>2202958</v>
      </c>
      <c r="D21" s="6">
        <v>1351845</v>
      </c>
      <c r="E21" s="6">
        <v>411023</v>
      </c>
      <c r="F21" s="6">
        <v>15780619</v>
      </c>
    </row>
    <row r="22" spans="1:6" ht="14.55" customHeight="1" x14ac:dyDescent="0.25">
      <c r="A22" s="4" t="s">
        <v>160</v>
      </c>
      <c r="B22" s="6">
        <v>12714499</v>
      </c>
      <c r="C22" s="6">
        <v>2378542</v>
      </c>
      <c r="D22" s="6">
        <v>1444311</v>
      </c>
      <c r="E22" s="6">
        <v>460197</v>
      </c>
      <c r="F22" s="6">
        <v>16997549</v>
      </c>
    </row>
    <row r="23" spans="1:6" ht="14.55" customHeight="1" x14ac:dyDescent="0.25">
      <c r="A23" s="4" t="s">
        <v>161</v>
      </c>
      <c r="B23" s="6">
        <v>13592106</v>
      </c>
      <c r="C23" s="6">
        <v>2525771</v>
      </c>
      <c r="D23" s="6">
        <v>1520035</v>
      </c>
      <c r="E23" s="6">
        <v>498491</v>
      </c>
      <c r="F23" s="6">
        <v>18136403</v>
      </c>
    </row>
    <row r="24" spans="1:6" ht="14.55" customHeight="1" x14ac:dyDescent="0.25">
      <c r="A24" s="4" t="s">
        <v>162</v>
      </c>
      <c r="B24" s="6">
        <v>14198970</v>
      </c>
      <c r="C24" s="6">
        <v>2614599</v>
      </c>
      <c r="D24" s="6">
        <v>1563592</v>
      </c>
      <c r="E24" s="6">
        <v>519740</v>
      </c>
      <c r="F24" s="6">
        <v>18896901</v>
      </c>
    </row>
    <row r="25" spans="1:6" ht="14.55" customHeight="1" x14ac:dyDescent="0.25">
      <c r="A25" s="4" t="s">
        <v>163</v>
      </c>
      <c r="B25" s="6">
        <v>14846374</v>
      </c>
      <c r="C25" s="6">
        <v>2689311</v>
      </c>
      <c r="D25" s="6">
        <v>1604696</v>
      </c>
      <c r="E25" s="6">
        <v>537384</v>
      </c>
      <c r="F25" s="6">
        <v>19677765</v>
      </c>
    </row>
    <row r="26" spans="1:6" ht="14.55" customHeight="1" x14ac:dyDescent="0.25">
      <c r="A26" s="4" t="s">
        <v>164</v>
      </c>
      <c r="B26" s="6">
        <v>15422098</v>
      </c>
      <c r="C26" s="6">
        <v>2743916</v>
      </c>
      <c r="D26" s="6">
        <v>1629062</v>
      </c>
      <c r="E26" s="6">
        <v>549779</v>
      </c>
      <c r="F26" s="6">
        <v>20344855</v>
      </c>
    </row>
    <row r="27" spans="1:6" ht="14.55" customHeight="1" x14ac:dyDescent="0.25">
      <c r="A27" s="4" t="s">
        <v>165</v>
      </c>
      <c r="B27" s="6">
        <v>16010413</v>
      </c>
      <c r="C27" s="6">
        <v>2791980</v>
      </c>
      <c r="D27" s="6">
        <v>1650761</v>
      </c>
      <c r="E27" s="6">
        <v>559735</v>
      </c>
      <c r="F27" s="6">
        <v>21012889</v>
      </c>
    </row>
    <row r="28" spans="1:6" ht="14.55" customHeight="1" x14ac:dyDescent="0.25">
      <c r="A28" s="4" t="s">
        <v>166</v>
      </c>
      <c r="B28" s="6">
        <v>16742109</v>
      </c>
      <c r="C28" s="6">
        <v>2850365</v>
      </c>
      <c r="D28" s="6">
        <v>1677966</v>
      </c>
      <c r="E28" s="6">
        <v>569918</v>
      </c>
      <c r="F28" s="6">
        <v>21840358</v>
      </c>
    </row>
    <row r="29" spans="1:6" ht="14.55" customHeight="1" x14ac:dyDescent="0.25">
      <c r="A29" s="4" t="s">
        <v>167</v>
      </c>
      <c r="B29" s="6">
        <v>16838936</v>
      </c>
      <c r="C29" s="6">
        <v>2854014</v>
      </c>
      <c r="D29" s="6">
        <v>1670759</v>
      </c>
      <c r="E29" s="6">
        <v>564678</v>
      </c>
      <c r="F29" s="6">
        <v>21928387</v>
      </c>
    </row>
    <row r="30" spans="1:6" ht="14.55" customHeight="1" x14ac:dyDescent="0.25">
      <c r="A30" s="4" t="s">
        <v>168</v>
      </c>
      <c r="B30" s="6">
        <v>16862628</v>
      </c>
      <c r="C30" s="6">
        <v>2857828</v>
      </c>
      <c r="D30" s="6">
        <v>1653714</v>
      </c>
      <c r="E30" s="6">
        <v>559468</v>
      </c>
      <c r="F30" s="6">
        <v>21933638</v>
      </c>
    </row>
    <row r="31" spans="1:6" x14ac:dyDescent="0.25">
      <c r="A31" s="4"/>
      <c r="B31" s="6"/>
      <c r="C31" s="6"/>
      <c r="D31" s="6"/>
      <c r="E31" s="6"/>
      <c r="F31" s="6"/>
    </row>
    <row r="32" spans="1:6" x14ac:dyDescent="0.25">
      <c r="A32" s="4"/>
      <c r="B32" s="6"/>
      <c r="C32" s="6"/>
      <c r="D32" s="6"/>
      <c r="E32" s="6"/>
      <c r="F32" s="6"/>
    </row>
    <row r="33" spans="1:6" x14ac:dyDescent="0.25">
      <c r="A33" s="4"/>
      <c r="B33" s="6"/>
      <c r="C33" s="6"/>
      <c r="D33" s="6"/>
      <c r="E33" s="6"/>
      <c r="F33" s="6"/>
    </row>
    <row r="34" spans="1:6" x14ac:dyDescent="0.25">
      <c r="A34" s="4"/>
      <c r="B34" s="6"/>
      <c r="C34" s="6"/>
      <c r="D34" s="6"/>
      <c r="E34" s="6"/>
      <c r="F34" s="6"/>
    </row>
    <row r="35" spans="1:6" x14ac:dyDescent="0.25">
      <c r="A35" s="4"/>
      <c r="B35" s="6"/>
      <c r="C35" s="6"/>
      <c r="D35" s="6"/>
      <c r="E35" s="6"/>
      <c r="F35" s="6"/>
    </row>
    <row r="36" spans="1:6" x14ac:dyDescent="0.25">
      <c r="A36" s="4"/>
      <c r="B36" s="6"/>
      <c r="C36" s="6"/>
      <c r="D36" s="6"/>
      <c r="E36" s="6"/>
      <c r="F36" s="6"/>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8"/>
  <sheetViews>
    <sheetView showGridLines="0" workbookViewId="0"/>
  </sheetViews>
  <sheetFormatPr defaultColWidth="11.5546875" defaultRowHeight="13.2" x14ac:dyDescent="0.25"/>
  <cols>
    <col min="1" max="1" width="20.6640625" customWidth="1"/>
    <col min="2" max="4" width="16.6640625" customWidth="1"/>
    <col min="5" max="5" width="14.6640625" customWidth="1"/>
    <col min="6" max="6" width="16.6640625" customWidth="1"/>
    <col min="7" max="11" width="11.6640625" customWidth="1"/>
  </cols>
  <sheetData>
    <row r="1" spans="1:11" ht="14.55" customHeight="1" x14ac:dyDescent="0.25">
      <c r="A1" s="1" t="s">
        <v>169</v>
      </c>
    </row>
    <row r="2" spans="1:11" ht="28.95" customHeight="1" x14ac:dyDescent="0.25">
      <c r="A2" s="1" t="s">
        <v>42</v>
      </c>
    </row>
    <row r="3" spans="1:11" ht="14.55" customHeight="1" x14ac:dyDescent="0.25">
      <c r="A3" t="s">
        <v>43</v>
      </c>
    </row>
    <row r="4" spans="1:11" ht="14.55" customHeight="1" x14ac:dyDescent="0.25">
      <c r="A4" t="s">
        <v>139</v>
      </c>
    </row>
    <row r="5" spans="1:11" ht="14.55" customHeight="1" x14ac:dyDescent="0.25">
      <c r="A5" t="s">
        <v>140</v>
      </c>
    </row>
    <row r="6" spans="1:11" ht="14.55" customHeight="1" x14ac:dyDescent="0.25">
      <c r="A6" t="s">
        <v>251</v>
      </c>
    </row>
    <row r="7" spans="1:11" ht="28.95" customHeight="1" x14ac:dyDescent="0.25">
      <c r="A7" s="3" t="s">
        <v>25</v>
      </c>
      <c r="B7" s="5" t="s">
        <v>170</v>
      </c>
      <c r="C7" s="5" t="s">
        <v>171</v>
      </c>
      <c r="D7" s="5" t="s">
        <v>172</v>
      </c>
      <c r="E7" s="5" t="s">
        <v>173</v>
      </c>
      <c r="F7" s="5" t="s">
        <v>174</v>
      </c>
      <c r="G7" s="5" t="s">
        <v>141</v>
      </c>
      <c r="H7" s="5" t="s">
        <v>142</v>
      </c>
      <c r="I7" s="5" t="s">
        <v>143</v>
      </c>
      <c r="J7" s="5" t="s">
        <v>144</v>
      </c>
      <c r="K7" s="5" t="s">
        <v>55</v>
      </c>
    </row>
    <row r="8" spans="1:11" ht="14.55" customHeight="1" x14ac:dyDescent="0.25">
      <c r="A8" s="4" t="s">
        <v>145</v>
      </c>
      <c r="B8" s="6">
        <v>35455993</v>
      </c>
      <c r="C8" s="6">
        <v>5519950</v>
      </c>
      <c r="D8" s="6">
        <v>3977130</v>
      </c>
      <c r="E8" s="6">
        <v>1484012</v>
      </c>
      <c r="F8" s="6">
        <v>46437085</v>
      </c>
      <c r="G8" s="8">
        <v>39.005826180076198</v>
      </c>
      <c r="H8" s="8">
        <v>43.760668121993902</v>
      </c>
      <c r="I8" s="8">
        <v>42.822135560064702</v>
      </c>
      <c r="J8" s="8">
        <v>36.350582070764901</v>
      </c>
      <c r="K8" s="8">
        <v>39.813026592862201</v>
      </c>
    </row>
    <row r="9" spans="1:11" ht="14.55" customHeight="1" x14ac:dyDescent="0.25">
      <c r="A9" s="4" t="s">
        <v>146</v>
      </c>
      <c r="B9" s="6">
        <v>35455993</v>
      </c>
      <c r="C9" s="6">
        <v>5519950</v>
      </c>
      <c r="D9" s="6">
        <v>3977130</v>
      </c>
      <c r="E9" s="6">
        <v>1484012</v>
      </c>
      <c r="F9" s="6">
        <v>46437085</v>
      </c>
      <c r="G9" s="8">
        <v>38.979525971815299</v>
      </c>
      <c r="H9" s="8">
        <v>43.756102863250597</v>
      </c>
      <c r="I9" s="8">
        <v>42.720177615516697</v>
      </c>
      <c r="J9" s="8">
        <v>36.223224610043602</v>
      </c>
      <c r="K9" s="8">
        <v>39.779600722138397</v>
      </c>
    </row>
    <row r="10" spans="1:11" ht="14.55" customHeight="1" x14ac:dyDescent="0.25">
      <c r="A10" s="4" t="s">
        <v>147</v>
      </c>
      <c r="B10" s="6">
        <v>35455993</v>
      </c>
      <c r="C10" s="6">
        <v>5519950</v>
      </c>
      <c r="D10" s="6">
        <v>3977130</v>
      </c>
      <c r="E10" s="6">
        <v>1484012</v>
      </c>
      <c r="F10" s="6">
        <v>46437085</v>
      </c>
      <c r="G10" s="8">
        <v>39.122238093853397</v>
      </c>
      <c r="H10" s="8">
        <v>43.899274449949701</v>
      </c>
      <c r="I10" s="8">
        <v>42.793446530538397</v>
      </c>
      <c r="J10" s="8">
        <v>36.209208550874301</v>
      </c>
      <c r="K10" s="8">
        <v>39.911411321360902</v>
      </c>
    </row>
    <row r="11" spans="1:11" ht="14.55" customHeight="1" x14ac:dyDescent="0.25">
      <c r="A11" s="4" t="s">
        <v>148</v>
      </c>
      <c r="B11" s="6">
        <v>35455993</v>
      </c>
      <c r="C11" s="6">
        <v>5519950</v>
      </c>
      <c r="D11" s="6">
        <v>3977130</v>
      </c>
      <c r="E11" s="6">
        <v>1484012</v>
      </c>
      <c r="F11" s="6">
        <v>46437085</v>
      </c>
      <c r="G11" s="8">
        <v>38.9358690363009</v>
      </c>
      <c r="H11" s="8">
        <v>43.8904700223734</v>
      </c>
      <c r="I11" s="8">
        <v>42.645601225004</v>
      </c>
      <c r="J11" s="8">
        <v>36.048158640226603</v>
      </c>
      <c r="K11" s="8">
        <v>39.750257795035999</v>
      </c>
    </row>
    <row r="12" spans="1:11" ht="14.55" customHeight="1" x14ac:dyDescent="0.25">
      <c r="A12" s="4" t="s">
        <v>149</v>
      </c>
      <c r="B12" s="6">
        <v>35455993</v>
      </c>
      <c r="C12" s="6">
        <v>5519950</v>
      </c>
      <c r="D12" s="6">
        <v>3977130</v>
      </c>
      <c r="E12" s="6">
        <v>1484012</v>
      </c>
      <c r="F12" s="6">
        <v>46437085</v>
      </c>
      <c r="G12" s="8">
        <v>38.872130869385003</v>
      </c>
      <c r="H12" s="8">
        <v>43.981123017418597</v>
      </c>
      <c r="I12" s="8">
        <v>42.538790534883198</v>
      </c>
      <c r="J12" s="8">
        <v>35.792298175486501</v>
      </c>
      <c r="K12" s="8">
        <v>39.695043304290103</v>
      </c>
    </row>
    <row r="13" spans="1:11" ht="14.55" customHeight="1" x14ac:dyDescent="0.25">
      <c r="A13" s="4" t="s">
        <v>150</v>
      </c>
      <c r="B13" s="6">
        <v>35085515</v>
      </c>
      <c r="C13" s="6">
        <v>5475635</v>
      </c>
      <c r="D13" s="6">
        <v>3864914</v>
      </c>
      <c r="E13" s="6">
        <v>1446930</v>
      </c>
      <c r="F13" s="6">
        <v>45872994</v>
      </c>
      <c r="G13" s="8">
        <v>39.255818248641901</v>
      </c>
      <c r="H13" s="8">
        <v>44.393371727662597</v>
      </c>
      <c r="I13" s="8">
        <v>43.565600683482202</v>
      </c>
      <c r="J13" s="8">
        <v>36.3782629429205</v>
      </c>
      <c r="K13" s="8">
        <v>40.141408690263397</v>
      </c>
    </row>
    <row r="14" spans="1:11" ht="14.55" customHeight="1" x14ac:dyDescent="0.25">
      <c r="A14" s="4" t="s">
        <v>151</v>
      </c>
      <c r="B14" s="6">
        <v>35085515</v>
      </c>
      <c r="C14" s="6">
        <v>5475635</v>
      </c>
      <c r="D14" s="6">
        <v>3864914</v>
      </c>
      <c r="E14" s="6">
        <v>1446930</v>
      </c>
      <c r="F14" s="6">
        <v>45872994</v>
      </c>
      <c r="G14" s="8">
        <v>39.106748183687799</v>
      </c>
      <c r="H14" s="8">
        <v>44.371292096715699</v>
      </c>
      <c r="I14" s="8">
        <v>43.3375490373136</v>
      </c>
      <c r="J14" s="8">
        <v>35.975340894169001</v>
      </c>
      <c r="K14" s="8">
        <v>39.992835436030198</v>
      </c>
    </row>
    <row r="15" spans="1:11" ht="14.55" customHeight="1" x14ac:dyDescent="0.25">
      <c r="A15" s="4" t="s">
        <v>152</v>
      </c>
      <c r="B15" s="6">
        <v>35085515</v>
      </c>
      <c r="C15" s="6">
        <v>5475635</v>
      </c>
      <c r="D15" s="6">
        <v>3864914</v>
      </c>
      <c r="E15" s="6">
        <v>1446930</v>
      </c>
      <c r="F15" s="6">
        <v>45872994</v>
      </c>
      <c r="G15" s="8">
        <v>38.838988112330703</v>
      </c>
      <c r="H15" s="8">
        <v>44.233207655367799</v>
      </c>
      <c r="I15" s="8">
        <v>42.917255079931898</v>
      </c>
      <c r="J15" s="8">
        <v>35.420718348503399</v>
      </c>
      <c r="K15" s="8">
        <v>39.718654509448399</v>
      </c>
    </row>
    <row r="16" spans="1:11" ht="14.55" customHeight="1" x14ac:dyDescent="0.25">
      <c r="A16" s="4" t="s">
        <v>153</v>
      </c>
      <c r="B16" s="6">
        <v>35085515</v>
      </c>
      <c r="C16" s="6">
        <v>5475635</v>
      </c>
      <c r="D16" s="6">
        <v>3864914</v>
      </c>
      <c r="E16" s="6">
        <v>1446930</v>
      </c>
      <c r="F16" s="6">
        <v>45872994</v>
      </c>
      <c r="G16" s="8">
        <v>38.6213940425272</v>
      </c>
      <c r="H16" s="8">
        <v>44.162859650068</v>
      </c>
      <c r="I16" s="8">
        <v>42.397114140185302</v>
      </c>
      <c r="J16" s="8">
        <v>34.852066098567299</v>
      </c>
      <c r="K16" s="8">
        <v>39.482073047161499</v>
      </c>
    </row>
    <row r="17" spans="1:11" ht="14.55" customHeight="1" x14ac:dyDescent="0.25">
      <c r="A17" s="4" t="s">
        <v>154</v>
      </c>
      <c r="B17" s="6">
        <v>34612276</v>
      </c>
      <c r="C17" s="6">
        <v>5484121</v>
      </c>
      <c r="D17" s="6">
        <v>3721805</v>
      </c>
      <c r="E17" s="6">
        <v>1424926</v>
      </c>
      <c r="F17" s="6">
        <v>45243128</v>
      </c>
      <c r="G17" s="8">
        <v>39.147416945363503</v>
      </c>
      <c r="H17" s="8">
        <v>44.045910000891702</v>
      </c>
      <c r="I17" s="8">
        <v>43.5538670080781</v>
      </c>
      <c r="J17" s="8">
        <v>34.813106084105399</v>
      </c>
      <c r="K17" s="8">
        <v>39.967161421730196</v>
      </c>
    </row>
    <row r="18" spans="1:11" ht="14.55" customHeight="1" x14ac:dyDescent="0.25">
      <c r="A18" s="4" t="s">
        <v>155</v>
      </c>
      <c r="B18" s="6">
        <v>34612276</v>
      </c>
      <c r="C18" s="6">
        <v>5484121</v>
      </c>
      <c r="D18" s="6">
        <v>3721805</v>
      </c>
      <c r="E18" s="6">
        <v>1424926</v>
      </c>
      <c r="F18" s="6">
        <v>45243128</v>
      </c>
      <c r="G18" s="8">
        <v>38.352456221023999</v>
      </c>
      <c r="H18" s="8">
        <v>43.2890156872906</v>
      </c>
      <c r="I18" s="8">
        <v>42.2265271823752</v>
      </c>
      <c r="J18" s="8">
        <v>33.296395742656102</v>
      </c>
      <c r="K18" s="8">
        <v>39.110288749265997</v>
      </c>
    </row>
    <row r="19" spans="1:11" ht="14.55" customHeight="1" x14ac:dyDescent="0.25">
      <c r="A19" s="4" t="s">
        <v>156</v>
      </c>
      <c r="B19" s="6">
        <v>34612276</v>
      </c>
      <c r="C19" s="6">
        <v>5484121</v>
      </c>
      <c r="D19" s="6">
        <v>3721805</v>
      </c>
      <c r="E19" s="6">
        <v>1424926</v>
      </c>
      <c r="F19" s="6">
        <v>45243128</v>
      </c>
      <c r="G19" s="8">
        <v>37.106912587892197</v>
      </c>
      <c r="H19" s="8">
        <v>42.213802357752499</v>
      </c>
      <c r="I19" s="8">
        <v>40.5634362896498</v>
      </c>
      <c r="J19" s="8">
        <v>31.622063180824799</v>
      </c>
      <c r="K19" s="8">
        <v>37.837538553921398</v>
      </c>
    </row>
    <row r="20" spans="1:11" ht="14.55" customHeight="1" x14ac:dyDescent="0.25">
      <c r="A20" s="4" t="s">
        <v>157</v>
      </c>
      <c r="B20" s="6">
        <v>34612276</v>
      </c>
      <c r="C20" s="6">
        <v>5484121</v>
      </c>
      <c r="D20" s="6">
        <v>3721805</v>
      </c>
      <c r="E20" s="6">
        <v>1424926</v>
      </c>
      <c r="F20" s="6">
        <v>45243128</v>
      </c>
      <c r="G20" s="8">
        <v>35.550305908805299</v>
      </c>
      <c r="H20" s="8">
        <v>40.958523708721998</v>
      </c>
      <c r="I20" s="8">
        <v>38.553658775782203</v>
      </c>
      <c r="J20" s="8">
        <v>29.7390180261993</v>
      </c>
      <c r="K20" s="8">
        <v>36.269897165377202</v>
      </c>
    </row>
    <row r="21" spans="1:11" ht="14.55" customHeight="1" x14ac:dyDescent="0.25">
      <c r="A21" s="4" t="s">
        <v>158</v>
      </c>
      <c r="B21" s="6">
        <v>34322969</v>
      </c>
      <c r="C21" s="6">
        <v>5567613</v>
      </c>
      <c r="D21" s="6">
        <v>3507656</v>
      </c>
      <c r="E21" s="6">
        <v>1393775</v>
      </c>
      <c r="F21" s="6">
        <v>44792013</v>
      </c>
      <c r="G21" s="8">
        <v>33.1001114734567</v>
      </c>
      <c r="H21" s="8">
        <v>37.9852910035234</v>
      </c>
      <c r="I21" s="8">
        <v>37.5017390530884</v>
      </c>
      <c r="J21" s="8">
        <v>27.1705260892181</v>
      </c>
      <c r="K21" s="8">
        <v>33.867517854131698</v>
      </c>
    </row>
    <row r="22" spans="1:11" ht="14.55" customHeight="1" x14ac:dyDescent="0.25">
      <c r="A22" s="4" t="s">
        <v>159</v>
      </c>
      <c r="B22" s="6">
        <v>34322969</v>
      </c>
      <c r="C22" s="6">
        <v>5567613</v>
      </c>
      <c r="D22" s="6">
        <v>3507656</v>
      </c>
      <c r="E22" s="6">
        <v>1393775</v>
      </c>
      <c r="F22" s="6">
        <v>44792013</v>
      </c>
      <c r="G22" s="8">
        <v>34.422409669746202</v>
      </c>
      <c r="H22" s="8">
        <v>39.567369355592803</v>
      </c>
      <c r="I22" s="8">
        <v>38.5398397106216</v>
      </c>
      <c r="J22" s="8">
        <v>29.489910494878998</v>
      </c>
      <c r="K22" s="8">
        <v>35.230876986930703</v>
      </c>
    </row>
    <row r="23" spans="1:11" ht="14.55" customHeight="1" x14ac:dyDescent="0.25">
      <c r="A23" s="4" t="s">
        <v>160</v>
      </c>
      <c r="B23" s="6">
        <v>34322969</v>
      </c>
      <c r="C23" s="6">
        <v>5567613</v>
      </c>
      <c r="D23" s="6">
        <v>3507656</v>
      </c>
      <c r="E23" s="6">
        <v>1393775</v>
      </c>
      <c r="F23" s="6">
        <v>44792013</v>
      </c>
      <c r="G23" s="8">
        <v>37.043703882376803</v>
      </c>
      <c r="H23" s="8">
        <v>42.7210368249374</v>
      </c>
      <c r="I23" s="8">
        <v>41.175959102032799</v>
      </c>
      <c r="J23" s="8">
        <v>33.018026582482797</v>
      </c>
      <c r="K23" s="8">
        <v>37.947722956769098</v>
      </c>
    </row>
    <row r="24" spans="1:11" ht="14.55" customHeight="1" x14ac:dyDescent="0.25">
      <c r="A24" s="4" t="s">
        <v>161</v>
      </c>
      <c r="B24" s="6">
        <v>34322969</v>
      </c>
      <c r="C24" s="6">
        <v>5567613</v>
      </c>
      <c r="D24" s="6">
        <v>3507656</v>
      </c>
      <c r="E24" s="6">
        <v>1393775</v>
      </c>
      <c r="F24" s="6">
        <v>44792013</v>
      </c>
      <c r="G24" s="8">
        <v>39.6006126393087</v>
      </c>
      <c r="H24" s="8">
        <v>45.365419615192401</v>
      </c>
      <c r="I24" s="8">
        <v>43.334779693333701</v>
      </c>
      <c r="J24" s="8">
        <v>35.765528869437297</v>
      </c>
      <c r="K24" s="8">
        <v>40.490261065069802</v>
      </c>
    </row>
    <row r="25" spans="1:11" ht="14.55" customHeight="1" x14ac:dyDescent="0.25">
      <c r="A25" s="4" t="s">
        <v>162</v>
      </c>
      <c r="B25" s="6">
        <v>34205957</v>
      </c>
      <c r="C25" s="6">
        <v>5536686</v>
      </c>
      <c r="D25" s="6">
        <v>3424608</v>
      </c>
      <c r="E25" s="6">
        <v>1370916</v>
      </c>
      <c r="F25" s="6">
        <v>44538167</v>
      </c>
      <c r="G25" s="8">
        <v>41.510225835809798</v>
      </c>
      <c r="H25" s="8">
        <v>47.223176463321202</v>
      </c>
      <c r="I25" s="8">
        <v>45.657546790756797</v>
      </c>
      <c r="J25" s="8">
        <v>37.9118778976976</v>
      </c>
      <c r="K25" s="8">
        <v>42.428555714921998</v>
      </c>
    </row>
    <row r="26" spans="1:11" ht="14.55" customHeight="1" x14ac:dyDescent="0.25">
      <c r="A26" s="4" t="s">
        <v>163</v>
      </c>
      <c r="B26" s="6">
        <v>34205957</v>
      </c>
      <c r="C26" s="6">
        <v>5536686</v>
      </c>
      <c r="D26" s="6">
        <v>3424608</v>
      </c>
      <c r="E26" s="6">
        <v>1370916</v>
      </c>
      <c r="F26" s="6">
        <v>44538167</v>
      </c>
      <c r="G26" s="8">
        <v>43.402890321121603</v>
      </c>
      <c r="H26" s="8">
        <v>48.5725757249011</v>
      </c>
      <c r="I26" s="8">
        <v>46.857800951233003</v>
      </c>
      <c r="J26" s="8">
        <v>39.198900589095203</v>
      </c>
      <c r="K26" s="8">
        <v>44.181802542524899</v>
      </c>
    </row>
    <row r="27" spans="1:11" ht="14.55" customHeight="1" x14ac:dyDescent="0.25">
      <c r="A27" s="4" t="s">
        <v>164</v>
      </c>
      <c r="B27" s="6">
        <v>34205957</v>
      </c>
      <c r="C27" s="6">
        <v>5536686</v>
      </c>
      <c r="D27" s="6">
        <v>3424608</v>
      </c>
      <c r="E27" s="6">
        <v>1370916</v>
      </c>
      <c r="F27" s="6">
        <v>44538167</v>
      </c>
      <c r="G27" s="8">
        <v>45.086000663568598</v>
      </c>
      <c r="H27" s="8">
        <v>49.558815508049399</v>
      </c>
      <c r="I27" s="8">
        <v>47.569298442332702</v>
      </c>
      <c r="J27" s="8">
        <v>40.103040594755598</v>
      </c>
      <c r="K27" s="8">
        <v>45.679596558161002</v>
      </c>
    </row>
    <row r="28" spans="1:11" ht="14.55" customHeight="1" x14ac:dyDescent="0.25">
      <c r="A28" s="4" t="s">
        <v>165</v>
      </c>
      <c r="B28" s="6">
        <v>34205957</v>
      </c>
      <c r="C28" s="6">
        <v>5536686</v>
      </c>
      <c r="D28" s="6">
        <v>3424608</v>
      </c>
      <c r="E28" s="6">
        <v>1370916</v>
      </c>
      <c r="F28" s="6">
        <v>44538167</v>
      </c>
      <c r="G28" s="8">
        <v>46.805920383984599</v>
      </c>
      <c r="H28" s="8">
        <v>50.426916028830199</v>
      </c>
      <c r="I28" s="8">
        <v>48.202918407011801</v>
      </c>
      <c r="J28" s="8">
        <v>40.829270356462402</v>
      </c>
      <c r="K28" s="8">
        <v>47.1795101042214</v>
      </c>
    </row>
    <row r="29" spans="1:11" ht="14.55" customHeight="1" x14ac:dyDescent="0.25">
      <c r="A29" s="4" t="s">
        <v>166</v>
      </c>
      <c r="B29" s="6">
        <v>34196343</v>
      </c>
      <c r="C29" s="6">
        <v>5524043</v>
      </c>
      <c r="D29" s="6">
        <v>3351157</v>
      </c>
      <c r="E29" s="6">
        <v>1368021</v>
      </c>
      <c r="F29" s="6">
        <v>44439564</v>
      </c>
      <c r="G29" s="8">
        <v>48.958770240431797</v>
      </c>
      <c r="H29" s="8">
        <v>51.599254386687399</v>
      </c>
      <c r="I29" s="8">
        <v>50.071244050935199</v>
      </c>
      <c r="J29" s="8">
        <v>41.660032996569498</v>
      </c>
      <c r="K29" s="8">
        <v>49.146202244468498</v>
      </c>
    </row>
    <row r="30" spans="1:11" ht="14.55" customHeight="1" x14ac:dyDescent="0.25">
      <c r="A30" s="4" t="s">
        <v>167</v>
      </c>
      <c r="B30" s="6">
        <v>34196343</v>
      </c>
      <c r="C30" s="6">
        <v>5524043</v>
      </c>
      <c r="D30" s="6">
        <v>3351157</v>
      </c>
      <c r="E30" s="6">
        <v>1368021</v>
      </c>
      <c r="F30" s="6">
        <v>44439564</v>
      </c>
      <c r="G30" s="8">
        <v>49.241920400669699</v>
      </c>
      <c r="H30" s="8">
        <v>51.665311077411999</v>
      </c>
      <c r="I30" s="8">
        <v>49.856183998541397</v>
      </c>
      <c r="J30" s="8">
        <v>41.276997940821097</v>
      </c>
      <c r="K30" s="8">
        <v>49.344289246402099</v>
      </c>
    </row>
    <row r="31" spans="1:11" ht="14.55" customHeight="1" x14ac:dyDescent="0.25">
      <c r="A31" s="4" t="s">
        <v>168</v>
      </c>
      <c r="B31" s="6">
        <v>34196343</v>
      </c>
      <c r="C31" s="6">
        <v>5524043</v>
      </c>
      <c r="D31" s="6">
        <v>3351157</v>
      </c>
      <c r="E31" s="6">
        <v>1368021</v>
      </c>
      <c r="F31" s="6">
        <v>44439564</v>
      </c>
      <c r="G31" s="8">
        <v>49.311202662810999</v>
      </c>
      <c r="H31" s="8">
        <v>51.734354710852202</v>
      </c>
      <c r="I31" s="8">
        <v>49.347553695634097</v>
      </c>
      <c r="J31" s="8">
        <v>40.896155833865102</v>
      </c>
      <c r="K31" s="8">
        <v>49.356105293922298</v>
      </c>
    </row>
    <row r="32" spans="1:11" x14ac:dyDescent="0.25">
      <c r="A32" s="4"/>
      <c r="B32" s="6"/>
      <c r="C32" s="6"/>
      <c r="D32" s="6"/>
      <c r="E32" s="6"/>
      <c r="F32" s="6"/>
      <c r="G32" s="8"/>
      <c r="H32" s="8"/>
      <c r="I32" s="8"/>
      <c r="J32" s="8"/>
      <c r="K32" s="8"/>
    </row>
    <row r="33" spans="1:11" x14ac:dyDescent="0.25">
      <c r="A33" s="4"/>
      <c r="B33" s="6"/>
      <c r="C33" s="6"/>
      <c r="D33" s="6"/>
      <c r="E33" s="6"/>
      <c r="F33" s="6"/>
      <c r="G33" s="8"/>
      <c r="H33" s="8"/>
      <c r="I33" s="8"/>
      <c r="J33" s="8"/>
      <c r="K33" s="8"/>
    </row>
    <row r="34" spans="1:11" x14ac:dyDescent="0.25">
      <c r="A34" s="4"/>
      <c r="B34" s="6"/>
      <c r="C34" s="6"/>
      <c r="D34" s="6"/>
      <c r="E34" s="6"/>
      <c r="F34" s="6"/>
      <c r="G34" s="8"/>
      <c r="H34" s="8"/>
      <c r="I34" s="8"/>
      <c r="J34" s="8"/>
      <c r="K34" s="8"/>
    </row>
    <row r="35" spans="1:11" x14ac:dyDescent="0.25">
      <c r="A35" s="4"/>
      <c r="B35" s="6"/>
      <c r="C35" s="6"/>
      <c r="D35" s="6"/>
      <c r="E35" s="6"/>
      <c r="F35" s="6"/>
      <c r="G35" s="8"/>
      <c r="H35" s="8"/>
      <c r="I35" s="8"/>
      <c r="J35" s="8"/>
      <c r="K35" s="8"/>
    </row>
    <row r="36" spans="1:11" x14ac:dyDescent="0.25">
      <c r="A36" s="4"/>
      <c r="B36" s="6"/>
      <c r="C36" s="6"/>
      <c r="D36" s="6"/>
      <c r="E36" s="6"/>
      <c r="F36" s="6"/>
      <c r="G36" s="8"/>
      <c r="H36" s="8"/>
      <c r="I36" s="8"/>
      <c r="J36" s="8"/>
      <c r="K36" s="8"/>
    </row>
    <row r="37" spans="1:11" x14ac:dyDescent="0.25">
      <c r="A37" s="4"/>
      <c r="B37" s="6"/>
      <c r="C37" s="6"/>
      <c r="D37" s="6"/>
      <c r="E37" s="6"/>
      <c r="F37" s="6"/>
      <c r="G37" s="8"/>
      <c r="H37" s="8"/>
      <c r="I37" s="8"/>
      <c r="J37" s="8"/>
      <c r="K37" s="8"/>
    </row>
    <row r="38" spans="1:11" x14ac:dyDescent="0.25">
      <c r="A38" s="4"/>
      <c r="B38" s="6"/>
      <c r="C38" s="6"/>
      <c r="D38" s="6"/>
      <c r="E38" s="6"/>
      <c r="F38" s="6"/>
      <c r="G38" s="8"/>
      <c r="H38" s="8"/>
      <c r="I38" s="8"/>
      <c r="J38" s="8"/>
      <c r="K38" s="8"/>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36"/>
  <sheetViews>
    <sheetView showGridLines="0" workbookViewId="0"/>
  </sheetViews>
  <sheetFormatPr defaultColWidth="11.5546875" defaultRowHeight="13.2" x14ac:dyDescent="0.25"/>
  <cols>
    <col min="1" max="1" width="20.6640625" customWidth="1"/>
    <col min="2" max="6" width="14.6640625" customWidth="1"/>
  </cols>
  <sheetData>
    <row r="1" spans="1:6" ht="14.55" customHeight="1" x14ac:dyDescent="0.25">
      <c r="A1" s="1" t="s">
        <v>175</v>
      </c>
    </row>
    <row r="2" spans="1:6" ht="28.95" customHeight="1" x14ac:dyDescent="0.25">
      <c r="A2" s="1" t="s">
        <v>42</v>
      </c>
    </row>
    <row r="3" spans="1:6" ht="14.55" customHeight="1" x14ac:dyDescent="0.25">
      <c r="A3" t="s">
        <v>43</v>
      </c>
    </row>
    <row r="4" spans="1:6" ht="14.55" customHeight="1" x14ac:dyDescent="0.25">
      <c r="A4" t="s">
        <v>139</v>
      </c>
    </row>
    <row r="5" spans="1:6" ht="14.55" customHeight="1" x14ac:dyDescent="0.25">
      <c r="A5" t="s">
        <v>140</v>
      </c>
    </row>
    <row r="6" spans="1:6" ht="28.95" customHeight="1" x14ac:dyDescent="0.25">
      <c r="A6" s="3" t="s">
        <v>25</v>
      </c>
      <c r="B6" s="5" t="s">
        <v>176</v>
      </c>
      <c r="C6" s="5" t="s">
        <v>177</v>
      </c>
      <c r="D6" s="5" t="s">
        <v>178</v>
      </c>
      <c r="E6" s="5" t="s">
        <v>179</v>
      </c>
      <c r="F6" s="5" t="s">
        <v>55</v>
      </c>
    </row>
    <row r="7" spans="1:6" ht="14.55" customHeight="1" x14ac:dyDescent="0.25">
      <c r="A7" s="4" t="s">
        <v>145</v>
      </c>
      <c r="B7" s="6">
        <v>1097424</v>
      </c>
      <c r="C7" s="6">
        <v>2167121</v>
      </c>
      <c r="D7" s="6">
        <v>2398735</v>
      </c>
      <c r="E7" s="6">
        <v>1319595</v>
      </c>
      <c r="F7" s="6">
        <v>6982875</v>
      </c>
    </row>
    <row r="8" spans="1:6" ht="14.55" customHeight="1" x14ac:dyDescent="0.25">
      <c r="A8" s="4" t="s">
        <v>146</v>
      </c>
      <c r="B8" s="6">
        <v>1085334</v>
      </c>
      <c r="C8" s="6">
        <v>2157640</v>
      </c>
      <c r="D8" s="6">
        <v>2380030</v>
      </c>
      <c r="E8" s="6">
        <v>1304677</v>
      </c>
      <c r="F8" s="6">
        <v>6927681</v>
      </c>
    </row>
    <row r="9" spans="1:6" ht="14.55" customHeight="1" x14ac:dyDescent="0.25">
      <c r="A9" s="4" t="s">
        <v>147</v>
      </c>
      <c r="B9" s="6">
        <v>1072184</v>
      </c>
      <c r="C9" s="6">
        <v>2154992</v>
      </c>
      <c r="D9" s="6">
        <v>2376122</v>
      </c>
      <c r="E9" s="6">
        <v>1293542</v>
      </c>
      <c r="F9" s="6">
        <v>6896840</v>
      </c>
    </row>
    <row r="10" spans="1:6" ht="14.55" customHeight="1" x14ac:dyDescent="0.25">
      <c r="A10" s="4" t="s">
        <v>148</v>
      </c>
      <c r="B10" s="6">
        <v>1053626</v>
      </c>
      <c r="C10" s="6">
        <v>2132873</v>
      </c>
      <c r="D10" s="6">
        <v>2348838</v>
      </c>
      <c r="E10" s="6">
        <v>1268639</v>
      </c>
      <c r="F10" s="6">
        <v>6803976</v>
      </c>
    </row>
    <row r="11" spans="1:6" ht="14.55" customHeight="1" x14ac:dyDescent="0.25">
      <c r="A11" s="4" t="s">
        <v>149</v>
      </c>
      <c r="B11" s="6">
        <v>1038838</v>
      </c>
      <c r="C11" s="6">
        <v>2114365</v>
      </c>
      <c r="D11" s="6">
        <v>2324382</v>
      </c>
      <c r="E11" s="6">
        <v>1249356</v>
      </c>
      <c r="F11" s="6">
        <v>6726941</v>
      </c>
    </row>
    <row r="12" spans="1:6" ht="14.55" customHeight="1" x14ac:dyDescent="0.25">
      <c r="A12" s="4" t="s">
        <v>150</v>
      </c>
      <c r="B12" s="6">
        <v>1021097</v>
      </c>
      <c r="C12" s="6">
        <v>2091831</v>
      </c>
      <c r="D12" s="6">
        <v>2301676</v>
      </c>
      <c r="E12" s="6">
        <v>1230520</v>
      </c>
      <c r="F12" s="6">
        <v>6645124</v>
      </c>
    </row>
    <row r="13" spans="1:6" ht="14.55" customHeight="1" x14ac:dyDescent="0.25">
      <c r="A13" s="4" t="s">
        <v>151</v>
      </c>
      <c r="B13" s="6">
        <v>990438</v>
      </c>
      <c r="C13" s="6">
        <v>2075152</v>
      </c>
      <c r="D13" s="6">
        <v>2286126</v>
      </c>
      <c r="E13" s="6">
        <v>1215875</v>
      </c>
      <c r="F13" s="6">
        <v>6567591</v>
      </c>
    </row>
    <row r="14" spans="1:6" ht="14.55" customHeight="1" x14ac:dyDescent="0.25">
      <c r="A14" s="4" t="s">
        <v>152</v>
      </c>
      <c r="B14" s="6">
        <v>969464</v>
      </c>
      <c r="C14" s="6">
        <v>2052267</v>
      </c>
      <c r="D14" s="6">
        <v>2262035</v>
      </c>
      <c r="E14" s="6">
        <v>1194805</v>
      </c>
      <c r="F14" s="6">
        <v>6478571</v>
      </c>
    </row>
    <row r="15" spans="1:6" ht="14.55" customHeight="1" x14ac:dyDescent="0.25">
      <c r="A15" s="4" t="s">
        <v>153</v>
      </c>
      <c r="B15" s="6">
        <v>947011</v>
      </c>
      <c r="C15" s="6">
        <v>2024366</v>
      </c>
      <c r="D15" s="6">
        <v>2228546</v>
      </c>
      <c r="E15" s="6">
        <v>1166875</v>
      </c>
      <c r="F15" s="6">
        <v>6366798</v>
      </c>
    </row>
    <row r="16" spans="1:6" ht="14.55" customHeight="1" x14ac:dyDescent="0.25">
      <c r="A16" s="4" t="s">
        <v>154</v>
      </c>
      <c r="B16" s="6">
        <v>928727</v>
      </c>
      <c r="C16" s="6">
        <v>1999236</v>
      </c>
      <c r="D16" s="6">
        <v>2208853</v>
      </c>
      <c r="E16" s="6">
        <v>1143690</v>
      </c>
      <c r="F16" s="6">
        <v>6280506</v>
      </c>
    </row>
    <row r="17" spans="1:6" ht="14.55" customHeight="1" x14ac:dyDescent="0.25">
      <c r="A17" s="4" t="s">
        <v>155</v>
      </c>
      <c r="B17" s="6">
        <v>866595</v>
      </c>
      <c r="C17" s="6">
        <v>1936125</v>
      </c>
      <c r="D17" s="6">
        <v>2143582</v>
      </c>
      <c r="E17" s="6">
        <v>1097620</v>
      </c>
      <c r="F17" s="6">
        <v>6043922</v>
      </c>
    </row>
    <row r="18" spans="1:6" ht="14.55" customHeight="1" x14ac:dyDescent="0.25">
      <c r="A18" s="4" t="s">
        <v>156</v>
      </c>
      <c r="B18" s="6">
        <v>822295</v>
      </c>
      <c r="C18" s="6">
        <v>1876509</v>
      </c>
      <c r="D18" s="6">
        <v>2070767</v>
      </c>
      <c r="E18" s="6">
        <v>1054389</v>
      </c>
      <c r="F18" s="6">
        <v>5823960</v>
      </c>
    </row>
    <row r="19" spans="1:6" ht="14.55" customHeight="1" x14ac:dyDescent="0.25">
      <c r="A19" s="4" t="s">
        <v>157</v>
      </c>
      <c r="B19" s="6">
        <v>776388</v>
      </c>
      <c r="C19" s="6">
        <v>1807467</v>
      </c>
      <c r="D19" s="6">
        <v>1989776</v>
      </c>
      <c r="E19" s="6">
        <v>1005515</v>
      </c>
      <c r="F19" s="6">
        <v>5579146</v>
      </c>
    </row>
    <row r="20" spans="1:6" ht="14.55" customHeight="1" x14ac:dyDescent="0.25">
      <c r="A20" s="4" t="s">
        <v>158</v>
      </c>
      <c r="B20" s="6">
        <v>737997</v>
      </c>
      <c r="C20" s="6">
        <v>1757323</v>
      </c>
      <c r="D20" s="6">
        <v>1929626</v>
      </c>
      <c r="E20" s="6">
        <v>977566</v>
      </c>
      <c r="F20" s="6">
        <v>5402512</v>
      </c>
    </row>
    <row r="21" spans="1:6" ht="14.55" customHeight="1" x14ac:dyDescent="0.25">
      <c r="A21" s="4" t="s">
        <v>159</v>
      </c>
      <c r="B21" s="6">
        <v>678333</v>
      </c>
      <c r="C21" s="6">
        <v>1679130</v>
      </c>
      <c r="D21" s="6">
        <v>1836300</v>
      </c>
      <c r="E21" s="6">
        <v>933894</v>
      </c>
      <c r="F21" s="6">
        <v>5127657</v>
      </c>
    </row>
    <row r="22" spans="1:6" ht="14.55" customHeight="1" x14ac:dyDescent="0.25">
      <c r="A22" s="4" t="s">
        <v>160</v>
      </c>
      <c r="B22" s="6">
        <v>601147</v>
      </c>
      <c r="C22" s="6">
        <v>1520759</v>
      </c>
      <c r="D22" s="6">
        <v>1649937</v>
      </c>
      <c r="E22" s="6">
        <v>839762</v>
      </c>
      <c r="F22" s="6">
        <v>4611605</v>
      </c>
    </row>
    <row r="23" spans="1:6" ht="14.55" customHeight="1" x14ac:dyDescent="0.25">
      <c r="A23" s="4" t="s">
        <v>161</v>
      </c>
      <c r="B23" s="6">
        <v>504141</v>
      </c>
      <c r="C23" s="6">
        <v>1305546</v>
      </c>
      <c r="D23" s="6">
        <v>1405006</v>
      </c>
      <c r="E23" s="6">
        <v>718223</v>
      </c>
      <c r="F23" s="6">
        <v>3932916</v>
      </c>
    </row>
    <row r="24" spans="1:6" ht="14.55" customHeight="1" x14ac:dyDescent="0.25">
      <c r="A24" s="4" t="s">
        <v>162</v>
      </c>
      <c r="B24" s="6">
        <v>334882</v>
      </c>
      <c r="C24" s="6">
        <v>921640</v>
      </c>
      <c r="D24" s="6">
        <v>993037</v>
      </c>
      <c r="E24" s="6">
        <v>509560</v>
      </c>
      <c r="F24" s="6">
        <v>2759119</v>
      </c>
    </row>
    <row r="25" spans="1:6" ht="14.55" customHeight="1" x14ac:dyDescent="0.25">
      <c r="A25" s="4" t="s">
        <v>163</v>
      </c>
      <c r="B25" s="6">
        <v>467327</v>
      </c>
      <c r="C25" s="6">
        <v>1207647</v>
      </c>
      <c r="D25" s="6">
        <v>1264154</v>
      </c>
      <c r="E25" s="6">
        <v>637008</v>
      </c>
      <c r="F25" s="6">
        <v>3576136</v>
      </c>
    </row>
    <row r="26" spans="1:6" ht="14.55" customHeight="1" x14ac:dyDescent="0.25">
      <c r="A26" s="4" t="s">
        <v>164</v>
      </c>
      <c r="B26" s="6">
        <v>746368</v>
      </c>
      <c r="C26" s="6">
        <v>1741772</v>
      </c>
      <c r="D26" s="6">
        <v>1793614</v>
      </c>
      <c r="E26" s="6">
        <v>892927</v>
      </c>
      <c r="F26" s="6">
        <v>5174681</v>
      </c>
    </row>
    <row r="27" spans="1:6" ht="14.55" customHeight="1" x14ac:dyDescent="0.25">
      <c r="A27" s="4" t="s">
        <v>165</v>
      </c>
      <c r="B27" s="6">
        <v>985970</v>
      </c>
      <c r="C27" s="6">
        <v>2105883</v>
      </c>
      <c r="D27" s="6">
        <v>2143965</v>
      </c>
      <c r="E27" s="6">
        <v>1063486</v>
      </c>
      <c r="F27" s="6">
        <v>6299304</v>
      </c>
    </row>
    <row r="28" spans="1:6" ht="14.55" customHeight="1" x14ac:dyDescent="0.25">
      <c r="A28" s="4" t="s">
        <v>166</v>
      </c>
      <c r="B28" s="6">
        <v>1178743</v>
      </c>
      <c r="C28" s="6">
        <v>2330628</v>
      </c>
      <c r="D28" s="6">
        <v>2342220</v>
      </c>
      <c r="E28" s="6">
        <v>1162531</v>
      </c>
      <c r="F28" s="6">
        <v>7014122</v>
      </c>
    </row>
    <row r="29" spans="1:6" ht="14.55" customHeight="1" x14ac:dyDescent="0.25">
      <c r="A29" s="4" t="s">
        <v>167</v>
      </c>
      <c r="B29" s="6">
        <v>1191428</v>
      </c>
      <c r="C29" s="6">
        <v>2355315</v>
      </c>
      <c r="D29" s="6">
        <v>2342877</v>
      </c>
      <c r="E29" s="6">
        <v>1161962</v>
      </c>
      <c r="F29" s="6">
        <v>7051582</v>
      </c>
    </row>
    <row r="30" spans="1:6" ht="14.55" customHeight="1" x14ac:dyDescent="0.25">
      <c r="A30" s="4" t="s">
        <v>168</v>
      </c>
      <c r="B30" s="6">
        <v>1191098</v>
      </c>
      <c r="C30" s="6">
        <v>2358649</v>
      </c>
      <c r="D30" s="6">
        <v>2329950</v>
      </c>
      <c r="E30" s="6">
        <v>1153780</v>
      </c>
      <c r="F30" s="6">
        <v>7033477</v>
      </c>
    </row>
    <row r="31" spans="1:6" x14ac:dyDescent="0.25">
      <c r="A31" s="4"/>
      <c r="B31" s="6"/>
      <c r="C31" s="6"/>
      <c r="D31" s="6"/>
      <c r="E31" s="6"/>
      <c r="F31" s="6"/>
    </row>
    <row r="32" spans="1:6" x14ac:dyDescent="0.25">
      <c r="A32" s="4"/>
      <c r="B32" s="6"/>
      <c r="C32" s="6"/>
      <c r="D32" s="6"/>
      <c r="E32" s="6"/>
      <c r="F32" s="6"/>
    </row>
    <row r="33" spans="1:6" x14ac:dyDescent="0.25">
      <c r="A33" s="4"/>
      <c r="B33" s="6"/>
      <c r="C33" s="6"/>
      <c r="D33" s="6"/>
      <c r="E33" s="6"/>
      <c r="F33" s="6"/>
    </row>
    <row r="34" spans="1:6" x14ac:dyDescent="0.25">
      <c r="A34" s="4"/>
      <c r="B34" s="6"/>
      <c r="C34" s="6"/>
      <c r="D34" s="6"/>
      <c r="E34" s="6"/>
      <c r="F34" s="6"/>
    </row>
    <row r="35" spans="1:6" x14ac:dyDescent="0.25">
      <c r="A35" s="4"/>
      <c r="B35" s="6"/>
      <c r="C35" s="6"/>
      <c r="D35" s="6"/>
      <c r="E35" s="6"/>
      <c r="F35" s="6"/>
    </row>
    <row r="36" spans="1:6" x14ac:dyDescent="0.25">
      <c r="A36" s="4"/>
      <c r="B36" s="6"/>
      <c r="C36" s="6"/>
      <c r="D36" s="6"/>
      <c r="E36" s="6"/>
      <c r="F36" s="6"/>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38"/>
  <sheetViews>
    <sheetView showGridLines="0" workbookViewId="0"/>
  </sheetViews>
  <sheetFormatPr defaultColWidth="11.5546875" defaultRowHeight="13.2" x14ac:dyDescent="0.25"/>
  <cols>
    <col min="1" max="1" width="20.6640625" customWidth="1"/>
    <col min="2" max="3" width="14.6640625" customWidth="1"/>
    <col min="4" max="6" width="16.6640625" customWidth="1"/>
    <col min="7" max="11" width="11.6640625" customWidth="1"/>
  </cols>
  <sheetData>
    <row r="1" spans="1:11" ht="14.55" customHeight="1" x14ac:dyDescent="0.25">
      <c r="A1" s="1" t="s">
        <v>180</v>
      </c>
    </row>
    <row r="2" spans="1:11" ht="28.95" customHeight="1" x14ac:dyDescent="0.25">
      <c r="A2" s="1" t="s">
        <v>42</v>
      </c>
    </row>
    <row r="3" spans="1:11" ht="14.55" customHeight="1" x14ac:dyDescent="0.25">
      <c r="A3" t="s">
        <v>43</v>
      </c>
    </row>
    <row r="4" spans="1:11" ht="14.55" customHeight="1" x14ac:dyDescent="0.25">
      <c r="A4" t="s">
        <v>139</v>
      </c>
    </row>
    <row r="5" spans="1:11" ht="14.55" customHeight="1" x14ac:dyDescent="0.25">
      <c r="A5" t="s">
        <v>140</v>
      </c>
    </row>
    <row r="6" spans="1:11" ht="14.55" customHeight="1" x14ac:dyDescent="0.25">
      <c r="A6" t="s">
        <v>251</v>
      </c>
    </row>
    <row r="7" spans="1:11" ht="28.95" customHeight="1" x14ac:dyDescent="0.25">
      <c r="A7" s="3" t="s">
        <v>25</v>
      </c>
      <c r="B7" s="5" t="s">
        <v>181</v>
      </c>
      <c r="C7" s="5" t="s">
        <v>182</v>
      </c>
      <c r="D7" s="5" t="s">
        <v>183</v>
      </c>
      <c r="E7" s="5" t="s">
        <v>184</v>
      </c>
      <c r="F7" s="5" t="s">
        <v>174</v>
      </c>
      <c r="G7" s="5" t="s">
        <v>176</v>
      </c>
      <c r="H7" s="5" t="s">
        <v>177</v>
      </c>
      <c r="I7" s="5" t="s">
        <v>178</v>
      </c>
      <c r="J7" s="5" t="s">
        <v>179</v>
      </c>
      <c r="K7" s="5" t="s">
        <v>55</v>
      </c>
    </row>
    <row r="8" spans="1:11" ht="14.55" customHeight="1" x14ac:dyDescent="0.25">
      <c r="A8" s="4" t="s">
        <v>145</v>
      </c>
      <c r="B8" s="6">
        <v>3072243</v>
      </c>
      <c r="C8" s="6">
        <v>3401724</v>
      </c>
      <c r="D8" s="6">
        <v>3581732</v>
      </c>
      <c r="E8" s="6">
        <v>2127317</v>
      </c>
      <c r="F8" s="6">
        <v>12183016</v>
      </c>
      <c r="G8" s="8">
        <v>35.720611943781797</v>
      </c>
      <c r="H8" s="8">
        <v>63.706549972896099</v>
      </c>
      <c r="I8" s="8">
        <v>66.971370275609701</v>
      </c>
      <c r="J8" s="8">
        <v>62.030952603678699</v>
      </c>
      <c r="K8" s="8">
        <v>57.316472374328299</v>
      </c>
    </row>
    <row r="9" spans="1:11" ht="14.55" customHeight="1" x14ac:dyDescent="0.25">
      <c r="A9" s="4" t="s">
        <v>146</v>
      </c>
      <c r="B9" s="6">
        <v>3072243</v>
      </c>
      <c r="C9" s="6">
        <v>3401724</v>
      </c>
      <c r="D9" s="6">
        <v>3581732</v>
      </c>
      <c r="E9" s="6">
        <v>2127317</v>
      </c>
      <c r="F9" s="6">
        <v>12183016</v>
      </c>
      <c r="G9" s="8">
        <v>35.3270883846102</v>
      </c>
      <c r="H9" s="8">
        <v>63.4278383549048</v>
      </c>
      <c r="I9" s="8">
        <v>66.4491368980147</v>
      </c>
      <c r="J9" s="8">
        <v>61.329693693981703</v>
      </c>
      <c r="K9" s="8">
        <v>56.863431846432803</v>
      </c>
    </row>
    <row r="10" spans="1:11" ht="14.55" customHeight="1" x14ac:dyDescent="0.25">
      <c r="A10" s="4" t="s">
        <v>147</v>
      </c>
      <c r="B10" s="6">
        <v>3072243</v>
      </c>
      <c r="C10" s="6">
        <v>3401724</v>
      </c>
      <c r="D10" s="6">
        <v>3581732</v>
      </c>
      <c r="E10" s="6">
        <v>2127317</v>
      </c>
      <c r="F10" s="6">
        <v>12183016</v>
      </c>
      <c r="G10" s="8">
        <v>34.8990623463053</v>
      </c>
      <c r="H10" s="8">
        <v>63.349995472883698</v>
      </c>
      <c r="I10" s="8">
        <v>66.340027673762293</v>
      </c>
      <c r="J10" s="8">
        <v>60.806264416633702</v>
      </c>
      <c r="K10" s="8">
        <v>56.610284349950803</v>
      </c>
    </row>
    <row r="11" spans="1:11" ht="14.55" customHeight="1" x14ac:dyDescent="0.25">
      <c r="A11" s="4" t="s">
        <v>148</v>
      </c>
      <c r="B11" s="6">
        <v>3072243</v>
      </c>
      <c r="C11" s="6">
        <v>3401724</v>
      </c>
      <c r="D11" s="6">
        <v>3581732</v>
      </c>
      <c r="E11" s="6">
        <v>2127317</v>
      </c>
      <c r="F11" s="6">
        <v>12183016</v>
      </c>
      <c r="G11" s="8">
        <v>34.295008565403201</v>
      </c>
      <c r="H11" s="8">
        <v>62.699766353766499</v>
      </c>
      <c r="I11" s="8">
        <v>65.578273304646999</v>
      </c>
      <c r="J11" s="8">
        <v>59.635634933580697</v>
      </c>
      <c r="K11" s="8">
        <v>55.848042881992399</v>
      </c>
    </row>
    <row r="12" spans="1:11" ht="14.55" customHeight="1" x14ac:dyDescent="0.25">
      <c r="A12" s="4" t="s">
        <v>149</v>
      </c>
      <c r="B12" s="6">
        <v>3072243</v>
      </c>
      <c r="C12" s="6">
        <v>3401724</v>
      </c>
      <c r="D12" s="6">
        <v>3581732</v>
      </c>
      <c r="E12" s="6">
        <v>2127317</v>
      </c>
      <c r="F12" s="6">
        <v>12183016</v>
      </c>
      <c r="G12" s="8">
        <v>33.8136664319847</v>
      </c>
      <c r="H12" s="8">
        <v>62.155689291664999</v>
      </c>
      <c r="I12" s="8">
        <v>64.895475150011194</v>
      </c>
      <c r="J12" s="8">
        <v>58.729187986557697</v>
      </c>
      <c r="K12" s="8">
        <v>55.215728190786301</v>
      </c>
    </row>
    <row r="13" spans="1:11" ht="14.55" customHeight="1" x14ac:dyDescent="0.25">
      <c r="A13" s="4" t="s">
        <v>150</v>
      </c>
      <c r="B13" s="6">
        <v>3079130</v>
      </c>
      <c r="C13" s="6">
        <v>3370261</v>
      </c>
      <c r="D13" s="6">
        <v>3545528</v>
      </c>
      <c r="E13" s="6">
        <v>2064557</v>
      </c>
      <c r="F13" s="6">
        <v>12059476</v>
      </c>
      <c r="G13" s="8">
        <v>33.161867150786101</v>
      </c>
      <c r="H13" s="8">
        <v>62.0673295035607</v>
      </c>
      <c r="I13" s="8">
        <v>64.917721704637501</v>
      </c>
      <c r="J13" s="8">
        <v>59.602132564031898</v>
      </c>
      <c r="K13" s="8">
        <v>55.1029248700358</v>
      </c>
    </row>
    <row r="14" spans="1:11" ht="14.55" customHeight="1" x14ac:dyDescent="0.25">
      <c r="A14" s="4" t="s">
        <v>151</v>
      </c>
      <c r="B14" s="6">
        <v>3079130</v>
      </c>
      <c r="C14" s="6">
        <v>3370261</v>
      </c>
      <c r="D14" s="6">
        <v>3545528</v>
      </c>
      <c r="E14" s="6">
        <v>2064557</v>
      </c>
      <c r="F14" s="6">
        <v>12059476</v>
      </c>
      <c r="G14" s="8">
        <v>32.166163819000801</v>
      </c>
      <c r="H14" s="8">
        <v>61.5724420156184</v>
      </c>
      <c r="I14" s="8">
        <v>64.479141047539301</v>
      </c>
      <c r="J14" s="8">
        <v>58.892779419507399</v>
      </c>
      <c r="K14" s="8">
        <v>54.460003071443602</v>
      </c>
    </row>
    <row r="15" spans="1:11" ht="14.55" customHeight="1" x14ac:dyDescent="0.25">
      <c r="A15" s="4" t="s">
        <v>152</v>
      </c>
      <c r="B15" s="6">
        <v>3079130</v>
      </c>
      <c r="C15" s="6">
        <v>3370261</v>
      </c>
      <c r="D15" s="6">
        <v>3545528</v>
      </c>
      <c r="E15" s="6">
        <v>2064557</v>
      </c>
      <c r="F15" s="6">
        <v>12059476</v>
      </c>
      <c r="G15" s="8">
        <v>31.484997385625199</v>
      </c>
      <c r="H15" s="8">
        <v>60.8934144862965</v>
      </c>
      <c r="I15" s="8">
        <v>63.799665381291597</v>
      </c>
      <c r="J15" s="8">
        <v>57.872221498365001</v>
      </c>
      <c r="K15" s="8">
        <v>53.7218283779494</v>
      </c>
    </row>
    <row r="16" spans="1:11" ht="14.55" customHeight="1" x14ac:dyDescent="0.25">
      <c r="A16" s="4" t="s">
        <v>153</v>
      </c>
      <c r="B16" s="6">
        <v>3079130</v>
      </c>
      <c r="C16" s="6">
        <v>3370261</v>
      </c>
      <c r="D16" s="6">
        <v>3545528</v>
      </c>
      <c r="E16" s="6">
        <v>2064557</v>
      </c>
      <c r="F16" s="6">
        <v>12059476</v>
      </c>
      <c r="G16" s="8">
        <v>30.7557979039534</v>
      </c>
      <c r="H16" s="8">
        <v>60.0655557536939</v>
      </c>
      <c r="I16" s="8">
        <v>62.855123411802097</v>
      </c>
      <c r="J16" s="8">
        <v>56.519388905222797</v>
      </c>
      <c r="K16" s="8">
        <v>52.794980478422097</v>
      </c>
    </row>
    <row r="17" spans="1:11" ht="14.55" customHeight="1" x14ac:dyDescent="0.25">
      <c r="A17" s="4" t="s">
        <v>154</v>
      </c>
      <c r="B17" s="6">
        <v>3066929</v>
      </c>
      <c r="C17" s="6">
        <v>3343172</v>
      </c>
      <c r="D17" s="6">
        <v>3498982</v>
      </c>
      <c r="E17" s="6">
        <v>1992184</v>
      </c>
      <c r="F17" s="6">
        <v>11901267</v>
      </c>
      <c r="G17" s="8">
        <v>30.281985660574499</v>
      </c>
      <c r="H17" s="8">
        <v>59.800572629825801</v>
      </c>
      <c r="I17" s="8">
        <v>63.128447074034703</v>
      </c>
      <c r="J17" s="8">
        <v>57.408853800652899</v>
      </c>
      <c r="K17" s="8">
        <v>52.7717427060497</v>
      </c>
    </row>
    <row r="18" spans="1:11" ht="14.55" customHeight="1" x14ac:dyDescent="0.25">
      <c r="A18" s="4" t="s">
        <v>155</v>
      </c>
      <c r="B18" s="6">
        <v>3066929</v>
      </c>
      <c r="C18" s="6">
        <v>3343172</v>
      </c>
      <c r="D18" s="6">
        <v>3498982</v>
      </c>
      <c r="E18" s="6">
        <v>1992184</v>
      </c>
      <c r="F18" s="6">
        <v>11901267</v>
      </c>
      <c r="G18" s="8">
        <v>28.256115482295201</v>
      </c>
      <c r="H18" s="8">
        <v>57.912814536613702</v>
      </c>
      <c r="I18" s="8">
        <v>61.263018786607098</v>
      </c>
      <c r="J18" s="8">
        <v>55.096316404508798</v>
      </c>
      <c r="K18" s="8">
        <v>50.783853517444797</v>
      </c>
    </row>
    <row r="19" spans="1:11" ht="14.55" customHeight="1" x14ac:dyDescent="0.25">
      <c r="A19" s="4" t="s">
        <v>156</v>
      </c>
      <c r="B19" s="6">
        <v>3066929</v>
      </c>
      <c r="C19" s="6">
        <v>3343172</v>
      </c>
      <c r="D19" s="6">
        <v>3498982</v>
      </c>
      <c r="E19" s="6">
        <v>1992184</v>
      </c>
      <c r="F19" s="6">
        <v>11901267</v>
      </c>
      <c r="G19" s="8">
        <v>26.8116738274672</v>
      </c>
      <c r="H19" s="8">
        <v>56.129597878900597</v>
      </c>
      <c r="I19" s="8">
        <v>59.181984931617301</v>
      </c>
      <c r="J19" s="8">
        <v>52.926285925396499</v>
      </c>
      <c r="K19" s="8">
        <v>48.935630130808804</v>
      </c>
    </row>
    <row r="20" spans="1:11" ht="14.55" customHeight="1" x14ac:dyDescent="0.25">
      <c r="A20" s="4" t="s">
        <v>157</v>
      </c>
      <c r="B20" s="6">
        <v>3066929</v>
      </c>
      <c r="C20" s="6">
        <v>3343172</v>
      </c>
      <c r="D20" s="6">
        <v>3498982</v>
      </c>
      <c r="E20" s="6">
        <v>1992184</v>
      </c>
      <c r="F20" s="6">
        <v>11901267</v>
      </c>
      <c r="G20" s="8">
        <v>25.314834481006901</v>
      </c>
      <c r="H20" s="8">
        <v>54.064433418322501</v>
      </c>
      <c r="I20" s="8">
        <v>56.867283112631</v>
      </c>
      <c r="J20" s="8">
        <v>50.472998478052197</v>
      </c>
      <c r="K20" s="8">
        <v>46.8785886410245</v>
      </c>
    </row>
    <row r="21" spans="1:11" ht="14.55" customHeight="1" x14ac:dyDescent="0.25">
      <c r="A21" s="4" t="s">
        <v>158</v>
      </c>
      <c r="B21" s="6">
        <v>3059096</v>
      </c>
      <c r="C21" s="6">
        <v>3338762</v>
      </c>
      <c r="D21" s="6">
        <v>3420258</v>
      </c>
      <c r="E21" s="6">
        <v>1944762</v>
      </c>
      <c r="F21" s="6">
        <v>11762878</v>
      </c>
      <c r="G21" s="8">
        <v>24.124676048087402</v>
      </c>
      <c r="H21" s="8">
        <v>52.6339703159435</v>
      </c>
      <c r="I21" s="8">
        <v>56.417556804194298</v>
      </c>
      <c r="J21" s="8">
        <v>50.266613601047297</v>
      </c>
      <c r="K21" s="8">
        <v>45.9284879091664</v>
      </c>
    </row>
    <row r="22" spans="1:11" ht="14.55" customHeight="1" x14ac:dyDescent="0.25">
      <c r="A22" s="4" t="s">
        <v>159</v>
      </c>
      <c r="B22" s="6">
        <v>3059096</v>
      </c>
      <c r="C22" s="6">
        <v>3338762</v>
      </c>
      <c r="D22" s="6">
        <v>3420258</v>
      </c>
      <c r="E22" s="6">
        <v>1944762</v>
      </c>
      <c r="F22" s="6">
        <v>11762878</v>
      </c>
      <c r="G22" s="8">
        <v>22.174295935792799</v>
      </c>
      <c r="H22" s="8">
        <v>50.291994457826</v>
      </c>
      <c r="I22" s="8">
        <v>53.688932238445197</v>
      </c>
      <c r="J22" s="8">
        <v>48.020991771743802</v>
      </c>
      <c r="K22" s="8">
        <v>43.591857366879097</v>
      </c>
    </row>
    <row r="23" spans="1:11" ht="14.55" customHeight="1" x14ac:dyDescent="0.25">
      <c r="A23" s="4" t="s">
        <v>160</v>
      </c>
      <c r="B23" s="6">
        <v>3059096</v>
      </c>
      <c r="C23" s="6">
        <v>3338762</v>
      </c>
      <c r="D23" s="6">
        <v>3420258</v>
      </c>
      <c r="E23" s="6">
        <v>1944762</v>
      </c>
      <c r="F23" s="6">
        <v>11762878</v>
      </c>
      <c r="G23" s="8">
        <v>19.651132229913699</v>
      </c>
      <c r="H23" s="8">
        <v>45.548589567031101</v>
      </c>
      <c r="I23" s="8">
        <v>48.240132761914502</v>
      </c>
      <c r="J23" s="8">
        <v>43.180707973520697</v>
      </c>
      <c r="K23" s="8">
        <v>39.2047337394811</v>
      </c>
    </row>
    <row r="24" spans="1:11" ht="14.55" customHeight="1" x14ac:dyDescent="0.25">
      <c r="A24" s="4" t="s">
        <v>161</v>
      </c>
      <c r="B24" s="6">
        <v>3059096</v>
      </c>
      <c r="C24" s="6">
        <v>3338762</v>
      </c>
      <c r="D24" s="6">
        <v>3420258</v>
      </c>
      <c r="E24" s="6">
        <v>1944762</v>
      </c>
      <c r="F24" s="6">
        <v>11762878</v>
      </c>
      <c r="G24" s="8">
        <v>16.4800646988522</v>
      </c>
      <c r="H24" s="8">
        <v>39.102697347100502</v>
      </c>
      <c r="I24" s="8">
        <v>41.078947845454898</v>
      </c>
      <c r="J24" s="8">
        <v>36.931151472519502</v>
      </c>
      <c r="K24" s="8">
        <v>33.434980792965803</v>
      </c>
    </row>
    <row r="25" spans="1:11" ht="14.55" customHeight="1" x14ac:dyDescent="0.25">
      <c r="A25" s="4" t="s">
        <v>162</v>
      </c>
      <c r="B25" s="6">
        <v>3141148</v>
      </c>
      <c r="C25" s="6">
        <v>3376865</v>
      </c>
      <c r="D25" s="6">
        <v>3362217</v>
      </c>
      <c r="E25" s="6">
        <v>1907564</v>
      </c>
      <c r="F25" s="6">
        <v>11787794</v>
      </c>
      <c r="G25" s="8">
        <v>10.661134082189101</v>
      </c>
      <c r="H25" s="8">
        <v>27.292770069280198</v>
      </c>
      <c r="I25" s="8">
        <v>29.535184671304702</v>
      </c>
      <c r="J25" s="8">
        <v>26.7126030895949</v>
      </c>
      <c r="K25" s="8">
        <v>23.406576328021998</v>
      </c>
    </row>
    <row r="26" spans="1:11" ht="14.55" customHeight="1" x14ac:dyDescent="0.25">
      <c r="A26" s="4" t="s">
        <v>163</v>
      </c>
      <c r="B26" s="6">
        <v>3141148</v>
      </c>
      <c r="C26" s="6">
        <v>3376865</v>
      </c>
      <c r="D26" s="6">
        <v>3362217</v>
      </c>
      <c r="E26" s="6">
        <v>1907564</v>
      </c>
      <c r="F26" s="6">
        <v>11787794</v>
      </c>
      <c r="G26" s="8">
        <v>14.8775861563989</v>
      </c>
      <c r="H26" s="8">
        <v>35.762371311852903</v>
      </c>
      <c r="I26" s="8">
        <v>37.598822443643598</v>
      </c>
      <c r="J26" s="8">
        <v>33.393794389074202</v>
      </c>
      <c r="K26" s="8">
        <v>30.337618726625202</v>
      </c>
    </row>
    <row r="27" spans="1:11" ht="14.55" customHeight="1" x14ac:dyDescent="0.25">
      <c r="A27" s="4" t="s">
        <v>164</v>
      </c>
      <c r="B27" s="6">
        <v>3141148</v>
      </c>
      <c r="C27" s="6">
        <v>3376865</v>
      </c>
      <c r="D27" s="6">
        <v>3362217</v>
      </c>
      <c r="E27" s="6">
        <v>1907564</v>
      </c>
      <c r="F27" s="6">
        <v>11787794</v>
      </c>
      <c r="G27" s="8">
        <v>23.760994388038998</v>
      </c>
      <c r="H27" s="8">
        <v>51.5795567782544</v>
      </c>
      <c r="I27" s="8">
        <v>53.3461701014539</v>
      </c>
      <c r="J27" s="8">
        <v>46.8098055949892</v>
      </c>
      <c r="K27" s="8">
        <v>43.898637862181801</v>
      </c>
    </row>
    <row r="28" spans="1:11" ht="14.55" customHeight="1" x14ac:dyDescent="0.25">
      <c r="A28" s="4" t="s">
        <v>165</v>
      </c>
      <c r="B28" s="6">
        <v>3141148</v>
      </c>
      <c r="C28" s="6">
        <v>3376865</v>
      </c>
      <c r="D28" s="6">
        <v>3362217</v>
      </c>
      <c r="E28" s="6">
        <v>1907564</v>
      </c>
      <c r="F28" s="6">
        <v>11787794</v>
      </c>
      <c r="G28" s="8">
        <v>31.3888425505579</v>
      </c>
      <c r="H28" s="8">
        <v>62.362072514003401</v>
      </c>
      <c r="I28" s="8">
        <v>63.766407700633202</v>
      </c>
      <c r="J28" s="8">
        <v>55.750999704335001</v>
      </c>
      <c r="K28" s="8">
        <v>53.4392100846011</v>
      </c>
    </row>
    <row r="29" spans="1:11" ht="14.55" customHeight="1" x14ac:dyDescent="0.25">
      <c r="A29" s="4" t="s">
        <v>166</v>
      </c>
      <c r="B29" s="6">
        <v>3205534</v>
      </c>
      <c r="C29" s="6">
        <v>3412413</v>
      </c>
      <c r="D29" s="6">
        <v>3311560</v>
      </c>
      <c r="E29" s="6">
        <v>1860985</v>
      </c>
      <c r="F29" s="6">
        <v>11790492</v>
      </c>
      <c r="G29" s="8">
        <v>36.772125954677101</v>
      </c>
      <c r="H29" s="8">
        <v>68.298532446101902</v>
      </c>
      <c r="I29" s="8">
        <v>70.728599210040002</v>
      </c>
      <c r="J29" s="8">
        <v>62.468585184727402</v>
      </c>
      <c r="K29" s="8">
        <v>59.489646403220497</v>
      </c>
    </row>
    <row r="30" spans="1:11" ht="14.55" customHeight="1" x14ac:dyDescent="0.25">
      <c r="A30" s="4" t="s">
        <v>167</v>
      </c>
      <c r="B30" s="6">
        <v>3205534</v>
      </c>
      <c r="C30" s="6">
        <v>3412413</v>
      </c>
      <c r="D30" s="6">
        <v>3311560</v>
      </c>
      <c r="E30" s="6">
        <v>1860985</v>
      </c>
      <c r="F30" s="6">
        <v>11790492</v>
      </c>
      <c r="G30" s="8">
        <v>37.167847853119</v>
      </c>
      <c r="H30" s="8">
        <v>69.021979461454407</v>
      </c>
      <c r="I30" s="8">
        <v>70.748438802256302</v>
      </c>
      <c r="J30" s="8">
        <v>62.438009978586599</v>
      </c>
      <c r="K30" s="8">
        <v>59.807360032134397</v>
      </c>
    </row>
    <row r="31" spans="1:11" ht="14.55" customHeight="1" x14ac:dyDescent="0.25">
      <c r="A31" s="4" t="s">
        <v>168</v>
      </c>
      <c r="B31" s="6">
        <v>3205534</v>
      </c>
      <c r="C31" s="6">
        <v>3412413</v>
      </c>
      <c r="D31" s="6">
        <v>3311560</v>
      </c>
      <c r="E31" s="6">
        <v>1860985</v>
      </c>
      <c r="F31" s="6">
        <v>11790492</v>
      </c>
      <c r="G31" s="8">
        <v>37.157553156509998</v>
      </c>
      <c r="H31" s="8">
        <v>69.1196815860214</v>
      </c>
      <c r="I31" s="8">
        <v>70.358078971844094</v>
      </c>
      <c r="J31" s="8">
        <v>61.998350335978003</v>
      </c>
      <c r="K31" s="8">
        <v>59.653804099099503</v>
      </c>
    </row>
    <row r="32" spans="1:11" x14ac:dyDescent="0.25">
      <c r="A32" s="4"/>
      <c r="B32" s="6"/>
      <c r="C32" s="6"/>
      <c r="D32" s="6"/>
      <c r="E32" s="6"/>
      <c r="F32" s="6"/>
      <c r="G32" s="8"/>
      <c r="H32" s="8"/>
      <c r="I32" s="8"/>
      <c r="J32" s="8"/>
      <c r="K32" s="8"/>
    </row>
    <row r="33" spans="1:11" x14ac:dyDescent="0.25">
      <c r="A33" s="4"/>
      <c r="B33" s="6"/>
      <c r="C33" s="6"/>
      <c r="D33" s="6"/>
      <c r="E33" s="6"/>
      <c r="F33" s="6"/>
      <c r="G33" s="8"/>
      <c r="H33" s="8"/>
      <c r="I33" s="8"/>
      <c r="J33" s="8"/>
      <c r="K33" s="8"/>
    </row>
    <row r="34" spans="1:11" x14ac:dyDescent="0.25">
      <c r="A34" s="4"/>
      <c r="B34" s="6"/>
      <c r="C34" s="6"/>
      <c r="D34" s="6"/>
      <c r="E34" s="6"/>
      <c r="F34" s="6"/>
      <c r="G34" s="8"/>
      <c r="H34" s="8"/>
      <c r="I34" s="8"/>
      <c r="J34" s="8"/>
      <c r="K34" s="8"/>
    </row>
    <row r="35" spans="1:11" x14ac:dyDescent="0.25">
      <c r="A35" s="4"/>
      <c r="B35" s="6"/>
      <c r="C35" s="6"/>
      <c r="D35" s="6"/>
      <c r="E35" s="6"/>
      <c r="F35" s="6"/>
      <c r="G35" s="8"/>
      <c r="H35" s="8"/>
      <c r="I35" s="8"/>
      <c r="J35" s="8"/>
      <c r="K35" s="8"/>
    </row>
    <row r="36" spans="1:11" x14ac:dyDescent="0.25">
      <c r="A36" s="4"/>
      <c r="B36" s="6"/>
      <c r="C36" s="6"/>
      <c r="D36" s="6"/>
      <c r="E36" s="6"/>
      <c r="F36" s="6"/>
      <c r="G36" s="8"/>
      <c r="H36" s="8"/>
      <c r="I36" s="8"/>
      <c r="J36" s="8"/>
      <c r="K36" s="8"/>
    </row>
    <row r="37" spans="1:11" x14ac:dyDescent="0.25">
      <c r="A37" s="4"/>
      <c r="B37" s="6"/>
      <c r="C37" s="6"/>
      <c r="D37" s="6"/>
      <c r="E37" s="6"/>
      <c r="F37" s="6"/>
      <c r="G37" s="8"/>
      <c r="H37" s="8"/>
      <c r="I37" s="8"/>
      <c r="J37" s="8"/>
      <c r="K37" s="8"/>
    </row>
    <row r="38" spans="1:11" x14ac:dyDescent="0.25">
      <c r="A38" s="4"/>
      <c r="B38" s="6"/>
      <c r="C38" s="6"/>
      <c r="D38" s="6"/>
      <c r="E38" s="6"/>
      <c r="F38" s="6"/>
      <c r="G38" s="8"/>
      <c r="H38" s="8"/>
      <c r="I38" s="8"/>
      <c r="J38" s="8"/>
      <c r="K38" s="8"/>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58"/>
  <sheetViews>
    <sheetView showGridLines="0" workbookViewId="0"/>
  </sheetViews>
  <sheetFormatPr defaultColWidth="11.5546875" defaultRowHeight="13.2" x14ac:dyDescent="0.25"/>
  <cols>
    <col min="1" max="1" width="20.6640625" customWidth="1"/>
    <col min="2" max="2" width="44.6640625" customWidth="1"/>
    <col min="3" max="9" width="14.6640625" customWidth="1"/>
    <col min="10" max="10" width="20.6640625" customWidth="1"/>
  </cols>
  <sheetData>
    <row r="1" spans="1:10" ht="14.55" customHeight="1" x14ac:dyDescent="0.25">
      <c r="A1" s="1" t="s">
        <v>185</v>
      </c>
    </row>
    <row r="2" spans="1:10" ht="28.95" customHeight="1" x14ac:dyDescent="0.25">
      <c r="A2" s="1" t="s">
        <v>42</v>
      </c>
    </row>
    <row r="3" spans="1:10" ht="14.55" customHeight="1" x14ac:dyDescent="0.25">
      <c r="A3" t="s">
        <v>186</v>
      </c>
    </row>
    <row r="4" spans="1:10" ht="28.95" customHeight="1" x14ac:dyDescent="0.25">
      <c r="A4" s="3" t="s">
        <v>3</v>
      </c>
      <c r="B4" s="3" t="s">
        <v>31</v>
      </c>
      <c r="C4" s="5" t="s">
        <v>46</v>
      </c>
      <c r="D4" s="5" t="s">
        <v>47</v>
      </c>
      <c r="E4" s="5" t="s">
        <v>48</v>
      </c>
      <c r="F4" s="5" t="s">
        <v>49</v>
      </c>
      <c r="G4" s="5" t="s">
        <v>50</v>
      </c>
      <c r="H4" s="5" t="s">
        <v>51</v>
      </c>
      <c r="I4" s="5" t="s">
        <v>52</v>
      </c>
      <c r="J4" s="5" t="s">
        <v>55</v>
      </c>
    </row>
    <row r="5" spans="1:10" ht="14.55" customHeight="1" x14ac:dyDescent="0.25">
      <c r="A5" s="4" t="s">
        <v>56</v>
      </c>
      <c r="B5" s="4" t="s">
        <v>187</v>
      </c>
      <c r="C5" s="6">
        <v>4685627</v>
      </c>
      <c r="D5" s="6">
        <v>613</v>
      </c>
      <c r="E5" s="6">
        <v>1429077</v>
      </c>
      <c r="F5" s="6">
        <v>534296</v>
      </c>
      <c r="G5" s="6">
        <v>18927</v>
      </c>
      <c r="H5" s="6">
        <v>313312</v>
      </c>
      <c r="I5" s="6">
        <v>59433</v>
      </c>
      <c r="J5" s="6">
        <v>7041285</v>
      </c>
    </row>
    <row r="6" spans="1:10" ht="14.55" customHeight="1" x14ac:dyDescent="0.25">
      <c r="A6" s="4" t="s">
        <v>56</v>
      </c>
      <c r="B6" s="4" t="s">
        <v>188</v>
      </c>
      <c r="C6" s="6">
        <v>286114</v>
      </c>
      <c r="D6" s="6">
        <v>239</v>
      </c>
      <c r="E6" s="6">
        <v>93458</v>
      </c>
      <c r="F6" s="6">
        <v>47476</v>
      </c>
      <c r="G6" s="6">
        <v>1526</v>
      </c>
      <c r="H6" s="6">
        <v>25130</v>
      </c>
      <c r="I6" s="6">
        <v>32258</v>
      </c>
      <c r="J6" s="6">
        <v>486201</v>
      </c>
    </row>
    <row r="7" spans="1:10" ht="14.55" customHeight="1" x14ac:dyDescent="0.25">
      <c r="A7" s="4" t="s">
        <v>56</v>
      </c>
      <c r="B7" s="4" t="s">
        <v>189</v>
      </c>
      <c r="C7" s="6">
        <v>6371</v>
      </c>
      <c r="D7" s="6">
        <v>62</v>
      </c>
      <c r="E7" s="6">
        <v>67108</v>
      </c>
      <c r="F7" s="6">
        <v>53171</v>
      </c>
      <c r="G7" s="6">
        <v>3770</v>
      </c>
      <c r="H7" s="6">
        <v>9887</v>
      </c>
      <c r="I7" s="6">
        <v>25111</v>
      </c>
      <c r="J7" s="6">
        <v>165480</v>
      </c>
    </row>
    <row r="8" spans="1:10" ht="14.55" customHeight="1" x14ac:dyDescent="0.25">
      <c r="A8" s="4" t="s">
        <v>56</v>
      </c>
      <c r="B8" s="4" t="s">
        <v>190</v>
      </c>
      <c r="C8" s="6">
        <v>3586198</v>
      </c>
      <c r="D8" s="6">
        <v>982</v>
      </c>
      <c r="E8" s="6">
        <v>1694765</v>
      </c>
      <c r="F8" s="6">
        <v>699877</v>
      </c>
      <c r="G8" s="6">
        <v>71414</v>
      </c>
      <c r="H8" s="6">
        <v>498799</v>
      </c>
      <c r="I8" s="6">
        <v>1050995</v>
      </c>
      <c r="J8" s="6">
        <v>7603030</v>
      </c>
    </row>
    <row r="9" spans="1:10" ht="14.55" customHeight="1" x14ac:dyDescent="0.25">
      <c r="A9" s="4" t="s">
        <v>56</v>
      </c>
      <c r="B9" s="4" t="s">
        <v>191</v>
      </c>
      <c r="C9" s="6">
        <v>4</v>
      </c>
      <c r="D9" s="6">
        <v>119</v>
      </c>
      <c r="E9" s="6">
        <v>0</v>
      </c>
      <c r="F9" s="6">
        <v>0</v>
      </c>
      <c r="G9" s="6">
        <v>0</v>
      </c>
      <c r="H9" s="6">
        <v>57</v>
      </c>
      <c r="I9" s="6">
        <v>9</v>
      </c>
      <c r="J9" s="6">
        <v>189</v>
      </c>
    </row>
    <row r="10" spans="1:10" ht="14.55" customHeight="1" x14ac:dyDescent="0.25">
      <c r="A10" s="4" t="s">
        <v>56</v>
      </c>
      <c r="B10" s="4" t="s">
        <v>192</v>
      </c>
      <c r="C10" s="6">
        <v>8319</v>
      </c>
      <c r="D10" s="6">
        <v>997</v>
      </c>
      <c r="E10" s="6">
        <v>2790566</v>
      </c>
      <c r="F10" s="6">
        <v>1334574</v>
      </c>
      <c r="G10" s="6">
        <v>58629</v>
      </c>
      <c r="H10" s="6">
        <v>300814</v>
      </c>
      <c r="I10" s="6">
        <v>421322</v>
      </c>
      <c r="J10" s="6">
        <v>4915221</v>
      </c>
    </row>
    <row r="11" spans="1:10" ht="14.55" customHeight="1" x14ac:dyDescent="0.25">
      <c r="A11" s="4" t="s">
        <v>56</v>
      </c>
      <c r="B11" s="4" t="s">
        <v>193</v>
      </c>
      <c r="C11" s="6">
        <v>11729</v>
      </c>
      <c r="D11" s="6">
        <v>658</v>
      </c>
      <c r="E11" s="6">
        <v>949014</v>
      </c>
      <c r="F11" s="6">
        <v>263648</v>
      </c>
      <c r="G11" s="6">
        <v>5748</v>
      </c>
      <c r="H11" s="6">
        <v>207812</v>
      </c>
      <c r="I11" s="6">
        <v>240651</v>
      </c>
      <c r="J11" s="6">
        <v>1679260</v>
      </c>
    </row>
    <row r="12" spans="1:10" ht="14.55" customHeight="1" x14ac:dyDescent="0.25">
      <c r="A12" s="4" t="s">
        <v>56</v>
      </c>
      <c r="B12" s="4" t="s">
        <v>194</v>
      </c>
      <c r="C12" s="6">
        <v>906</v>
      </c>
      <c r="D12" s="6">
        <v>3</v>
      </c>
      <c r="E12" s="6">
        <v>1249</v>
      </c>
      <c r="F12" s="6">
        <v>476</v>
      </c>
      <c r="G12" s="6">
        <v>106</v>
      </c>
      <c r="H12" s="6">
        <v>343925</v>
      </c>
      <c r="I12" s="6">
        <v>7105</v>
      </c>
      <c r="J12" s="6">
        <v>353770</v>
      </c>
    </row>
    <row r="13" spans="1:10" ht="14.55" customHeight="1" x14ac:dyDescent="0.25">
      <c r="A13" s="4" t="s">
        <v>56</v>
      </c>
      <c r="B13" s="4" t="s">
        <v>195</v>
      </c>
      <c r="C13" s="6">
        <v>964</v>
      </c>
      <c r="D13" s="6">
        <v>4</v>
      </c>
      <c r="E13" s="6">
        <v>4235</v>
      </c>
      <c r="F13" s="6">
        <v>930</v>
      </c>
      <c r="G13" s="6">
        <v>23</v>
      </c>
      <c r="H13" s="6">
        <v>364809</v>
      </c>
      <c r="I13" s="6">
        <v>366</v>
      </c>
      <c r="J13" s="6">
        <v>371331</v>
      </c>
    </row>
    <row r="14" spans="1:10" ht="14.55" customHeight="1" x14ac:dyDescent="0.25">
      <c r="A14" s="4" t="s">
        <v>56</v>
      </c>
      <c r="B14" s="4" t="s">
        <v>196</v>
      </c>
      <c r="C14" s="6">
        <v>331</v>
      </c>
      <c r="D14" s="6">
        <v>1</v>
      </c>
      <c r="E14" s="6">
        <v>1108</v>
      </c>
      <c r="F14" s="6">
        <v>236</v>
      </c>
      <c r="G14" s="6">
        <v>0</v>
      </c>
      <c r="H14" s="6">
        <v>253757</v>
      </c>
      <c r="I14" s="6">
        <v>124</v>
      </c>
      <c r="J14" s="6">
        <v>255557</v>
      </c>
    </row>
    <row r="15" spans="1:10" ht="14.55" customHeight="1" x14ac:dyDescent="0.25">
      <c r="A15" s="4" t="s">
        <v>56</v>
      </c>
      <c r="B15" s="4" t="s">
        <v>197</v>
      </c>
      <c r="C15" s="6">
        <v>42</v>
      </c>
      <c r="D15" s="6">
        <v>0</v>
      </c>
      <c r="E15" s="6">
        <v>88</v>
      </c>
      <c r="F15" s="6">
        <v>24</v>
      </c>
      <c r="G15" s="6">
        <v>0</v>
      </c>
      <c r="H15" s="6">
        <v>19096</v>
      </c>
      <c r="I15" s="6">
        <v>8</v>
      </c>
      <c r="J15" s="6">
        <v>19258</v>
      </c>
    </row>
    <row r="16" spans="1:10" ht="14.55" customHeight="1" x14ac:dyDescent="0.25">
      <c r="A16" s="4" t="s">
        <v>56</v>
      </c>
      <c r="B16" s="4" t="s">
        <v>198</v>
      </c>
      <c r="C16" s="6">
        <v>35</v>
      </c>
      <c r="D16" s="6">
        <v>0</v>
      </c>
      <c r="E16" s="6">
        <v>32</v>
      </c>
      <c r="F16" s="6">
        <v>7</v>
      </c>
      <c r="G16" s="6">
        <v>0</v>
      </c>
      <c r="H16" s="6">
        <v>11166</v>
      </c>
      <c r="I16" s="6">
        <v>4</v>
      </c>
      <c r="J16" s="6">
        <v>11244</v>
      </c>
    </row>
    <row r="17" spans="1:10" ht="14.55" customHeight="1" x14ac:dyDescent="0.25">
      <c r="A17" s="4" t="s">
        <v>56</v>
      </c>
      <c r="B17" s="4" t="s">
        <v>199</v>
      </c>
      <c r="C17" s="6">
        <v>18</v>
      </c>
      <c r="D17" s="6">
        <v>0</v>
      </c>
      <c r="E17" s="6">
        <v>19</v>
      </c>
      <c r="F17" s="6">
        <v>5</v>
      </c>
      <c r="G17" s="6">
        <v>1</v>
      </c>
      <c r="H17" s="6">
        <v>6621</v>
      </c>
      <c r="I17" s="6">
        <v>88</v>
      </c>
      <c r="J17" s="6">
        <v>6752</v>
      </c>
    </row>
    <row r="18" spans="1:10" ht="14.55" customHeight="1" x14ac:dyDescent="0.25">
      <c r="A18" s="4" t="s">
        <v>56</v>
      </c>
      <c r="B18" s="4" t="s">
        <v>200</v>
      </c>
      <c r="C18" s="6">
        <v>85</v>
      </c>
      <c r="D18" s="6">
        <v>0</v>
      </c>
      <c r="E18" s="6">
        <v>83</v>
      </c>
      <c r="F18" s="6">
        <v>34</v>
      </c>
      <c r="G18" s="6">
        <v>5</v>
      </c>
      <c r="H18" s="6">
        <v>43966</v>
      </c>
      <c r="I18" s="6">
        <v>369</v>
      </c>
      <c r="J18" s="6">
        <v>44542</v>
      </c>
    </row>
    <row r="19" spans="1:10" ht="14.55" customHeight="1" x14ac:dyDescent="0.25">
      <c r="A19" s="4" t="s">
        <v>56</v>
      </c>
      <c r="B19" s="4" t="s">
        <v>201</v>
      </c>
      <c r="C19" s="6">
        <v>447</v>
      </c>
      <c r="D19" s="6">
        <v>1</v>
      </c>
      <c r="E19" s="6">
        <v>298</v>
      </c>
      <c r="F19" s="6">
        <v>88</v>
      </c>
      <c r="G19" s="6">
        <v>8</v>
      </c>
      <c r="H19" s="6">
        <v>38182</v>
      </c>
      <c r="I19" s="6">
        <v>839</v>
      </c>
      <c r="J19" s="6">
        <v>39863</v>
      </c>
    </row>
    <row r="20" spans="1:10" ht="14.55" customHeight="1" x14ac:dyDescent="0.25">
      <c r="A20" s="4" t="s">
        <v>56</v>
      </c>
      <c r="B20" s="4" t="s">
        <v>202</v>
      </c>
      <c r="C20" s="6">
        <v>37925</v>
      </c>
      <c r="D20" s="6">
        <v>105</v>
      </c>
      <c r="E20" s="6">
        <v>26504</v>
      </c>
      <c r="F20" s="6">
        <v>17441</v>
      </c>
      <c r="G20" s="6">
        <v>1988</v>
      </c>
      <c r="H20" s="6">
        <v>7056</v>
      </c>
      <c r="I20" s="6">
        <v>8778</v>
      </c>
      <c r="J20" s="6">
        <v>99797</v>
      </c>
    </row>
    <row r="21" spans="1:10" ht="14.55" customHeight="1" x14ac:dyDescent="0.25">
      <c r="A21" s="4" t="s">
        <v>56</v>
      </c>
      <c r="B21" s="4" t="s">
        <v>203</v>
      </c>
      <c r="C21" s="6">
        <v>12562901</v>
      </c>
      <c r="D21" s="6">
        <v>1309</v>
      </c>
      <c r="E21" s="6">
        <v>4405377</v>
      </c>
      <c r="F21" s="6">
        <v>1397675</v>
      </c>
      <c r="G21" s="6">
        <v>83807</v>
      </c>
      <c r="H21" s="6">
        <v>1165929</v>
      </c>
      <c r="I21" s="6">
        <v>1097216</v>
      </c>
      <c r="J21" s="6">
        <v>20714214</v>
      </c>
    </row>
    <row r="22" spans="1:10" ht="14.55" customHeight="1" x14ac:dyDescent="0.25">
      <c r="A22" s="4" t="s">
        <v>56</v>
      </c>
      <c r="B22" s="4" t="s">
        <v>204</v>
      </c>
      <c r="C22" s="6">
        <v>59598</v>
      </c>
      <c r="D22" s="6">
        <v>90</v>
      </c>
      <c r="E22" s="6">
        <v>59336</v>
      </c>
      <c r="F22" s="6">
        <v>26090</v>
      </c>
      <c r="G22" s="6">
        <v>5347</v>
      </c>
      <c r="H22" s="6">
        <v>16341</v>
      </c>
      <c r="I22" s="6">
        <v>425690</v>
      </c>
      <c r="J22" s="6">
        <v>592492</v>
      </c>
    </row>
    <row r="23" spans="1:10" ht="14.55" customHeight="1" x14ac:dyDescent="0.25">
      <c r="A23" s="4" t="s">
        <v>56</v>
      </c>
      <c r="B23" s="4" t="s">
        <v>205</v>
      </c>
      <c r="C23" s="6">
        <v>1814204</v>
      </c>
      <c r="D23" s="6">
        <v>699</v>
      </c>
      <c r="E23" s="6">
        <v>1031410</v>
      </c>
      <c r="F23" s="6">
        <v>294031</v>
      </c>
      <c r="G23" s="6">
        <v>23136</v>
      </c>
      <c r="H23" s="6">
        <v>414179</v>
      </c>
      <c r="I23" s="6">
        <v>1847391</v>
      </c>
      <c r="J23" s="6">
        <v>5425050</v>
      </c>
    </row>
    <row r="24" spans="1:10" ht="14.55" customHeight="1" x14ac:dyDescent="0.25">
      <c r="A24" s="4" t="s">
        <v>56</v>
      </c>
      <c r="B24" s="4" t="s">
        <v>206</v>
      </c>
      <c r="C24" s="6">
        <v>146</v>
      </c>
      <c r="D24" s="6">
        <v>0</v>
      </c>
      <c r="E24" s="6">
        <v>134</v>
      </c>
      <c r="F24" s="6">
        <v>63</v>
      </c>
      <c r="G24" s="6">
        <v>12</v>
      </c>
      <c r="H24" s="6">
        <v>16037</v>
      </c>
      <c r="I24" s="6">
        <v>404</v>
      </c>
      <c r="J24" s="6">
        <v>16796</v>
      </c>
    </row>
    <row r="25" spans="1:10" ht="14.55" customHeight="1" x14ac:dyDescent="0.25">
      <c r="A25" s="4" t="s">
        <v>56</v>
      </c>
      <c r="B25" s="4" t="s">
        <v>207</v>
      </c>
      <c r="C25" s="6">
        <v>32236</v>
      </c>
      <c r="D25" s="6">
        <v>11</v>
      </c>
      <c r="E25" s="6">
        <v>29784</v>
      </c>
      <c r="F25" s="6">
        <v>8853</v>
      </c>
      <c r="G25" s="6">
        <v>1122</v>
      </c>
      <c r="H25" s="6">
        <v>101594</v>
      </c>
      <c r="I25" s="6">
        <v>86779</v>
      </c>
      <c r="J25" s="6">
        <v>260379</v>
      </c>
    </row>
    <row r="26" spans="1:10" ht="14.55" customHeight="1" x14ac:dyDescent="0.25">
      <c r="A26" s="4" t="s">
        <v>56</v>
      </c>
      <c r="B26" s="4" t="s">
        <v>208</v>
      </c>
      <c r="C26" s="6">
        <v>553</v>
      </c>
      <c r="D26" s="6">
        <v>14</v>
      </c>
      <c r="E26" s="6">
        <v>75791</v>
      </c>
      <c r="F26" s="6">
        <v>13749</v>
      </c>
      <c r="G26" s="6">
        <v>45</v>
      </c>
      <c r="H26" s="6">
        <v>10700</v>
      </c>
      <c r="I26" s="6">
        <v>1013</v>
      </c>
      <c r="J26" s="6">
        <v>101865</v>
      </c>
    </row>
    <row r="27" spans="1:10" ht="14.55" customHeight="1" x14ac:dyDescent="0.25">
      <c r="A27" s="4" t="s">
        <v>56</v>
      </c>
      <c r="B27" s="4" t="s">
        <v>209</v>
      </c>
      <c r="C27" s="6">
        <v>394</v>
      </c>
      <c r="D27" s="6">
        <v>19</v>
      </c>
      <c r="E27" s="6">
        <v>2</v>
      </c>
      <c r="F27" s="6">
        <v>120674</v>
      </c>
      <c r="G27" s="6">
        <v>2409</v>
      </c>
      <c r="H27" s="6">
        <v>33146</v>
      </c>
      <c r="I27" s="6">
        <v>11647</v>
      </c>
      <c r="J27" s="6">
        <v>168291</v>
      </c>
    </row>
    <row r="28" spans="1:10" ht="14.55" customHeight="1" x14ac:dyDescent="0.25">
      <c r="A28" s="4" t="s">
        <v>56</v>
      </c>
      <c r="B28" s="4" t="s">
        <v>210</v>
      </c>
      <c r="C28" s="6">
        <v>510</v>
      </c>
      <c r="D28" s="6">
        <v>5</v>
      </c>
      <c r="E28" s="6">
        <v>0</v>
      </c>
      <c r="F28" s="6">
        <v>0</v>
      </c>
      <c r="G28" s="6">
        <v>100230</v>
      </c>
      <c r="H28" s="6">
        <v>16964</v>
      </c>
      <c r="I28" s="6">
        <v>15890</v>
      </c>
      <c r="J28" s="6">
        <v>133599</v>
      </c>
    </row>
    <row r="29" spans="1:10" ht="14.55" customHeight="1" x14ac:dyDescent="0.25">
      <c r="A29" s="4" t="s">
        <v>56</v>
      </c>
      <c r="B29" s="4" t="s">
        <v>211</v>
      </c>
      <c r="C29" s="6">
        <v>3395</v>
      </c>
      <c r="D29" s="6">
        <v>74</v>
      </c>
      <c r="E29" s="6">
        <v>931736</v>
      </c>
      <c r="F29" s="6">
        <v>89452</v>
      </c>
      <c r="G29" s="6">
        <v>2624</v>
      </c>
      <c r="H29" s="6">
        <v>67340</v>
      </c>
      <c r="I29" s="6">
        <v>1663</v>
      </c>
      <c r="J29" s="6">
        <v>1096284</v>
      </c>
    </row>
    <row r="30" spans="1:10" ht="14.55" customHeight="1" x14ac:dyDescent="0.25">
      <c r="A30" s="4" t="s">
        <v>57</v>
      </c>
      <c r="B30" s="4" t="s">
        <v>187</v>
      </c>
      <c r="C30" s="6">
        <v>4662247</v>
      </c>
      <c r="D30" s="6">
        <v>12239</v>
      </c>
      <c r="E30" s="6">
        <v>1525167</v>
      </c>
      <c r="F30" s="6">
        <v>559988</v>
      </c>
      <c r="G30" s="6">
        <v>20630</v>
      </c>
      <c r="H30" s="6">
        <v>359768</v>
      </c>
      <c r="I30" s="6">
        <v>59883</v>
      </c>
      <c r="J30" s="6">
        <v>7199922</v>
      </c>
    </row>
    <row r="31" spans="1:10" ht="14.55" customHeight="1" x14ac:dyDescent="0.25">
      <c r="A31" s="4" t="s">
        <v>57</v>
      </c>
      <c r="B31" s="4" t="s">
        <v>188</v>
      </c>
      <c r="C31" s="6">
        <v>281230</v>
      </c>
      <c r="D31" s="6">
        <v>2833</v>
      </c>
      <c r="E31" s="6">
        <v>101555</v>
      </c>
      <c r="F31" s="6">
        <v>48658</v>
      </c>
      <c r="G31" s="6">
        <v>1553</v>
      </c>
      <c r="H31" s="6">
        <v>29460</v>
      </c>
      <c r="I31" s="6">
        <v>34932</v>
      </c>
      <c r="J31" s="6">
        <v>500221</v>
      </c>
    </row>
    <row r="32" spans="1:10" ht="14.55" customHeight="1" x14ac:dyDescent="0.25">
      <c r="A32" s="4" t="s">
        <v>57</v>
      </c>
      <c r="B32" s="4" t="s">
        <v>189</v>
      </c>
      <c r="C32" s="6">
        <v>6111</v>
      </c>
      <c r="D32" s="6">
        <v>355</v>
      </c>
      <c r="E32" s="6">
        <v>29286</v>
      </c>
      <c r="F32" s="6">
        <v>21809</v>
      </c>
      <c r="G32" s="6">
        <v>1320</v>
      </c>
      <c r="H32" s="6">
        <v>4380</v>
      </c>
      <c r="I32" s="6">
        <v>8399</v>
      </c>
      <c r="J32" s="6">
        <v>71660</v>
      </c>
    </row>
    <row r="33" spans="1:10" ht="14.55" customHeight="1" x14ac:dyDescent="0.25">
      <c r="A33" s="4" t="s">
        <v>57</v>
      </c>
      <c r="B33" s="4" t="s">
        <v>190</v>
      </c>
      <c r="C33" s="6">
        <v>3422682</v>
      </c>
      <c r="D33" s="6">
        <v>17620</v>
      </c>
      <c r="E33" s="6">
        <v>1706299</v>
      </c>
      <c r="F33" s="6">
        <v>684769</v>
      </c>
      <c r="G33" s="6">
        <v>73626</v>
      </c>
      <c r="H33" s="6">
        <v>549549</v>
      </c>
      <c r="I33" s="6">
        <v>1028643</v>
      </c>
      <c r="J33" s="6">
        <v>7483188</v>
      </c>
    </row>
    <row r="34" spans="1:10" ht="14.55" customHeight="1" x14ac:dyDescent="0.25">
      <c r="A34" s="4" t="s">
        <v>57</v>
      </c>
      <c r="B34" s="4" t="s">
        <v>191</v>
      </c>
      <c r="C34" s="6">
        <v>10</v>
      </c>
      <c r="D34" s="6">
        <v>1517</v>
      </c>
      <c r="E34" s="6">
        <v>0</v>
      </c>
      <c r="F34" s="6">
        <v>0</v>
      </c>
      <c r="G34" s="6">
        <v>0</v>
      </c>
      <c r="H34" s="6">
        <v>1309</v>
      </c>
      <c r="I34" s="6">
        <v>26</v>
      </c>
      <c r="J34" s="6">
        <v>2862</v>
      </c>
    </row>
    <row r="35" spans="1:10" ht="14.55" customHeight="1" x14ac:dyDescent="0.25">
      <c r="A35" s="4" t="s">
        <v>57</v>
      </c>
      <c r="B35" s="4" t="s">
        <v>192</v>
      </c>
      <c r="C35" s="6">
        <v>7224</v>
      </c>
      <c r="D35" s="6">
        <v>19325</v>
      </c>
      <c r="E35" s="6">
        <v>2818482</v>
      </c>
      <c r="F35" s="6">
        <v>1330716</v>
      </c>
      <c r="G35" s="6">
        <v>60053</v>
      </c>
      <c r="H35" s="6">
        <v>335903</v>
      </c>
      <c r="I35" s="6">
        <v>409171</v>
      </c>
      <c r="J35" s="6">
        <v>4980874</v>
      </c>
    </row>
    <row r="36" spans="1:10" ht="14.55" customHeight="1" x14ac:dyDescent="0.25">
      <c r="A36" s="4" t="s">
        <v>57</v>
      </c>
      <c r="B36" s="4" t="s">
        <v>193</v>
      </c>
      <c r="C36" s="6">
        <v>9623</v>
      </c>
      <c r="D36" s="6">
        <v>8382</v>
      </c>
      <c r="E36" s="6">
        <v>950168</v>
      </c>
      <c r="F36" s="6">
        <v>260986</v>
      </c>
      <c r="G36" s="6">
        <v>5671</v>
      </c>
      <c r="H36" s="6">
        <v>225719</v>
      </c>
      <c r="I36" s="6">
        <v>236544</v>
      </c>
      <c r="J36" s="6">
        <v>1697093</v>
      </c>
    </row>
    <row r="37" spans="1:10" ht="14.55" customHeight="1" x14ac:dyDescent="0.25">
      <c r="A37" s="4" t="s">
        <v>57</v>
      </c>
      <c r="B37" s="4" t="s">
        <v>194</v>
      </c>
      <c r="C37" s="6">
        <v>1256</v>
      </c>
      <c r="D37" s="6">
        <v>30</v>
      </c>
      <c r="E37" s="6">
        <v>1580</v>
      </c>
      <c r="F37" s="6">
        <v>553</v>
      </c>
      <c r="G37" s="6">
        <v>104</v>
      </c>
      <c r="H37" s="6">
        <v>381168</v>
      </c>
      <c r="I37" s="6">
        <v>8602</v>
      </c>
      <c r="J37" s="6">
        <v>393293</v>
      </c>
    </row>
    <row r="38" spans="1:10" ht="14.55" customHeight="1" x14ac:dyDescent="0.25">
      <c r="A38" s="4" t="s">
        <v>57</v>
      </c>
      <c r="B38" s="4" t="s">
        <v>195</v>
      </c>
      <c r="C38" s="6">
        <v>866</v>
      </c>
      <c r="D38" s="6">
        <v>39</v>
      </c>
      <c r="E38" s="6">
        <v>4416</v>
      </c>
      <c r="F38" s="6">
        <v>949</v>
      </c>
      <c r="G38" s="6">
        <v>23</v>
      </c>
      <c r="H38" s="6">
        <v>384896</v>
      </c>
      <c r="I38" s="6">
        <v>710</v>
      </c>
      <c r="J38" s="6">
        <v>391899</v>
      </c>
    </row>
    <row r="39" spans="1:10" ht="14.55" customHeight="1" x14ac:dyDescent="0.25">
      <c r="A39" s="4" t="s">
        <v>57</v>
      </c>
      <c r="B39" s="4" t="s">
        <v>196</v>
      </c>
      <c r="C39" s="6">
        <v>304</v>
      </c>
      <c r="D39" s="6">
        <v>13</v>
      </c>
      <c r="E39" s="6">
        <v>1277</v>
      </c>
      <c r="F39" s="6">
        <v>311</v>
      </c>
      <c r="G39" s="6">
        <v>8</v>
      </c>
      <c r="H39" s="6">
        <v>257278</v>
      </c>
      <c r="I39" s="6">
        <v>125</v>
      </c>
      <c r="J39" s="6">
        <v>259316</v>
      </c>
    </row>
    <row r="40" spans="1:10" ht="14.55" customHeight="1" x14ac:dyDescent="0.25">
      <c r="A40" s="4" t="s">
        <v>57</v>
      </c>
      <c r="B40" s="4" t="s">
        <v>197</v>
      </c>
      <c r="C40" s="6">
        <v>58</v>
      </c>
      <c r="D40" s="6">
        <v>1</v>
      </c>
      <c r="E40" s="6">
        <v>118</v>
      </c>
      <c r="F40" s="6">
        <v>32</v>
      </c>
      <c r="G40" s="6">
        <v>4</v>
      </c>
      <c r="H40" s="6">
        <v>21960</v>
      </c>
      <c r="I40" s="6">
        <v>38</v>
      </c>
      <c r="J40" s="6">
        <v>22211</v>
      </c>
    </row>
    <row r="41" spans="1:10" ht="14.55" customHeight="1" x14ac:dyDescent="0.25">
      <c r="A41" s="4" t="s">
        <v>57</v>
      </c>
      <c r="B41" s="4" t="s">
        <v>198</v>
      </c>
      <c r="C41" s="6">
        <v>9</v>
      </c>
      <c r="D41" s="6">
        <v>2</v>
      </c>
      <c r="E41" s="6">
        <v>29</v>
      </c>
      <c r="F41" s="6">
        <v>3</v>
      </c>
      <c r="G41" s="6">
        <v>0</v>
      </c>
      <c r="H41" s="6">
        <v>12755</v>
      </c>
      <c r="I41" s="6">
        <v>5</v>
      </c>
      <c r="J41" s="6">
        <v>12803</v>
      </c>
    </row>
    <row r="42" spans="1:10" ht="14.55" customHeight="1" x14ac:dyDescent="0.25">
      <c r="A42" s="4" t="s">
        <v>57</v>
      </c>
      <c r="B42" s="4" t="s">
        <v>199</v>
      </c>
      <c r="C42" s="6">
        <v>13</v>
      </c>
      <c r="D42" s="6">
        <v>0</v>
      </c>
      <c r="E42" s="6">
        <v>15</v>
      </c>
      <c r="F42" s="6">
        <v>7</v>
      </c>
      <c r="G42" s="6">
        <v>0</v>
      </c>
      <c r="H42" s="6">
        <v>7693</v>
      </c>
      <c r="I42" s="6">
        <v>99</v>
      </c>
      <c r="J42" s="6">
        <v>7827</v>
      </c>
    </row>
    <row r="43" spans="1:10" ht="14.55" customHeight="1" x14ac:dyDescent="0.25">
      <c r="A43" s="4" t="s">
        <v>57</v>
      </c>
      <c r="B43" s="4" t="s">
        <v>200</v>
      </c>
      <c r="C43" s="6">
        <v>94</v>
      </c>
      <c r="D43" s="6">
        <v>1</v>
      </c>
      <c r="E43" s="6">
        <v>85</v>
      </c>
      <c r="F43" s="6">
        <v>23</v>
      </c>
      <c r="G43" s="6">
        <v>11</v>
      </c>
      <c r="H43" s="6">
        <v>48954</v>
      </c>
      <c r="I43" s="6">
        <v>359</v>
      </c>
      <c r="J43" s="6">
        <v>49527</v>
      </c>
    </row>
    <row r="44" spans="1:10" ht="14.55" customHeight="1" x14ac:dyDescent="0.25">
      <c r="A44" s="4" t="s">
        <v>57</v>
      </c>
      <c r="B44" s="4" t="s">
        <v>201</v>
      </c>
      <c r="C44" s="6">
        <v>327</v>
      </c>
      <c r="D44" s="6">
        <v>1</v>
      </c>
      <c r="E44" s="6">
        <v>374</v>
      </c>
      <c r="F44" s="6">
        <v>168</v>
      </c>
      <c r="G44" s="6">
        <v>6</v>
      </c>
      <c r="H44" s="6">
        <v>41755</v>
      </c>
      <c r="I44" s="6">
        <v>956</v>
      </c>
      <c r="J44" s="6">
        <v>43587</v>
      </c>
    </row>
    <row r="45" spans="1:10" ht="14.55" customHeight="1" x14ac:dyDescent="0.25">
      <c r="A45" s="4" t="s">
        <v>57</v>
      </c>
      <c r="B45" s="4" t="s">
        <v>202</v>
      </c>
      <c r="C45" s="6">
        <v>32928</v>
      </c>
      <c r="D45" s="6">
        <v>1054</v>
      </c>
      <c r="E45" s="6">
        <v>23726</v>
      </c>
      <c r="F45" s="6">
        <v>15203</v>
      </c>
      <c r="G45" s="6">
        <v>1635</v>
      </c>
      <c r="H45" s="6">
        <v>7013</v>
      </c>
      <c r="I45" s="6">
        <v>5984</v>
      </c>
      <c r="J45" s="6">
        <v>87543</v>
      </c>
    </row>
    <row r="46" spans="1:10" ht="14.55" customHeight="1" x14ac:dyDescent="0.25">
      <c r="A46" s="4" t="s">
        <v>57</v>
      </c>
      <c r="B46" s="4" t="s">
        <v>203</v>
      </c>
      <c r="C46" s="6">
        <v>11862231</v>
      </c>
      <c r="D46" s="6">
        <v>26448</v>
      </c>
      <c r="E46" s="6">
        <v>4431972</v>
      </c>
      <c r="F46" s="6">
        <v>1390007</v>
      </c>
      <c r="G46" s="6">
        <v>86306</v>
      </c>
      <c r="H46" s="6">
        <v>1250375</v>
      </c>
      <c r="I46" s="6">
        <v>1142995</v>
      </c>
      <c r="J46" s="6">
        <v>20190334</v>
      </c>
    </row>
    <row r="47" spans="1:10" ht="14.55" customHeight="1" x14ac:dyDescent="0.25">
      <c r="A47" s="4" t="s">
        <v>57</v>
      </c>
      <c r="B47" s="4" t="s">
        <v>204</v>
      </c>
      <c r="C47" s="6">
        <v>55753</v>
      </c>
      <c r="D47" s="6">
        <v>1190</v>
      </c>
      <c r="E47" s="6">
        <v>56894</v>
      </c>
      <c r="F47" s="6">
        <v>25190</v>
      </c>
      <c r="G47" s="6">
        <v>4996</v>
      </c>
      <c r="H47" s="6">
        <v>17517</v>
      </c>
      <c r="I47" s="6">
        <v>411973</v>
      </c>
      <c r="J47" s="6">
        <v>573513</v>
      </c>
    </row>
    <row r="48" spans="1:10" ht="14.55" customHeight="1" x14ac:dyDescent="0.25">
      <c r="A48" s="4" t="s">
        <v>57</v>
      </c>
      <c r="B48" s="4" t="s">
        <v>205</v>
      </c>
      <c r="C48" s="6">
        <v>1753498</v>
      </c>
      <c r="D48" s="6">
        <v>10979</v>
      </c>
      <c r="E48" s="6">
        <v>1058833</v>
      </c>
      <c r="F48" s="6">
        <v>298357</v>
      </c>
      <c r="G48" s="6">
        <v>24301</v>
      </c>
      <c r="H48" s="6">
        <v>433568</v>
      </c>
      <c r="I48" s="6">
        <v>1868967</v>
      </c>
      <c r="J48" s="6">
        <v>5448503</v>
      </c>
    </row>
    <row r="49" spans="1:10" ht="14.55" customHeight="1" x14ac:dyDescent="0.25">
      <c r="A49" s="4" t="s">
        <v>57</v>
      </c>
      <c r="B49" s="4" t="s">
        <v>206</v>
      </c>
      <c r="C49" s="6">
        <v>115</v>
      </c>
      <c r="D49" s="6">
        <v>4</v>
      </c>
      <c r="E49" s="6">
        <v>155</v>
      </c>
      <c r="F49" s="6">
        <v>52</v>
      </c>
      <c r="G49" s="6">
        <v>5</v>
      </c>
      <c r="H49" s="6">
        <v>15580</v>
      </c>
      <c r="I49" s="6">
        <v>553</v>
      </c>
      <c r="J49" s="6">
        <v>16464</v>
      </c>
    </row>
    <row r="50" spans="1:10" ht="14.55" customHeight="1" x14ac:dyDescent="0.25">
      <c r="A50" s="4" t="s">
        <v>57</v>
      </c>
      <c r="B50" s="4" t="s">
        <v>207</v>
      </c>
      <c r="C50" s="6">
        <v>37101</v>
      </c>
      <c r="D50" s="6">
        <v>321</v>
      </c>
      <c r="E50" s="6">
        <v>40588</v>
      </c>
      <c r="F50" s="6">
        <v>12318</v>
      </c>
      <c r="G50" s="6">
        <v>1501</v>
      </c>
      <c r="H50" s="6">
        <v>103285</v>
      </c>
      <c r="I50" s="6">
        <v>118725</v>
      </c>
      <c r="J50" s="6">
        <v>313839</v>
      </c>
    </row>
    <row r="51" spans="1:10" ht="14.55" customHeight="1" x14ac:dyDescent="0.25">
      <c r="A51" s="4" t="s">
        <v>57</v>
      </c>
      <c r="B51" s="4" t="s">
        <v>208</v>
      </c>
      <c r="C51" s="6">
        <v>651</v>
      </c>
      <c r="D51" s="6">
        <v>295</v>
      </c>
      <c r="E51" s="6">
        <v>78302</v>
      </c>
      <c r="F51" s="6">
        <v>14780</v>
      </c>
      <c r="G51" s="6">
        <v>48</v>
      </c>
      <c r="H51" s="6">
        <v>11451</v>
      </c>
      <c r="I51" s="6">
        <v>1118</v>
      </c>
      <c r="J51" s="6">
        <v>106645</v>
      </c>
    </row>
    <row r="52" spans="1:10" ht="14.55" customHeight="1" x14ac:dyDescent="0.25">
      <c r="A52" s="4" t="s">
        <v>57</v>
      </c>
      <c r="B52" s="4" t="s">
        <v>209</v>
      </c>
      <c r="C52" s="6">
        <v>782</v>
      </c>
      <c r="D52" s="6">
        <v>765</v>
      </c>
      <c r="E52" s="6">
        <v>1</v>
      </c>
      <c r="F52" s="6">
        <v>121994</v>
      </c>
      <c r="G52" s="6">
        <v>2560</v>
      </c>
      <c r="H52" s="6">
        <v>40692</v>
      </c>
      <c r="I52" s="6">
        <v>11816</v>
      </c>
      <c r="J52" s="6">
        <v>178610</v>
      </c>
    </row>
    <row r="53" spans="1:10" ht="14.55" customHeight="1" x14ac:dyDescent="0.25">
      <c r="A53" s="4" t="s">
        <v>57</v>
      </c>
      <c r="B53" s="4" t="s">
        <v>210</v>
      </c>
      <c r="C53" s="6">
        <v>986</v>
      </c>
      <c r="D53" s="6">
        <v>607</v>
      </c>
      <c r="E53" s="6">
        <v>0</v>
      </c>
      <c r="F53" s="6">
        <v>0</v>
      </c>
      <c r="G53" s="6">
        <v>100806</v>
      </c>
      <c r="H53" s="6">
        <v>20775</v>
      </c>
      <c r="I53" s="6">
        <v>17058</v>
      </c>
      <c r="J53" s="6">
        <v>140232</v>
      </c>
    </row>
    <row r="54" spans="1:10" ht="14.55" customHeight="1" x14ac:dyDescent="0.25">
      <c r="A54" s="4" t="s">
        <v>57</v>
      </c>
      <c r="B54" s="4" t="s">
        <v>211</v>
      </c>
      <c r="C54" s="6">
        <v>1709</v>
      </c>
      <c r="D54" s="6">
        <v>2605</v>
      </c>
      <c r="E54" s="6">
        <v>722779</v>
      </c>
      <c r="F54" s="6">
        <v>68852</v>
      </c>
      <c r="G54" s="6">
        <v>2141</v>
      </c>
      <c r="H54" s="6">
        <v>58323</v>
      </c>
      <c r="I54" s="6">
        <v>1216</v>
      </c>
      <c r="J54" s="6">
        <v>857625</v>
      </c>
    </row>
    <row r="55" spans="1:10" ht="14.55" customHeight="1" x14ac:dyDescent="0.25">
      <c r="A55" s="4" t="s">
        <v>58</v>
      </c>
      <c r="B55" s="4" t="s">
        <v>187</v>
      </c>
      <c r="C55" s="6">
        <v>4427030</v>
      </c>
      <c r="D55" s="6">
        <v>1756299</v>
      </c>
      <c r="E55" s="6">
        <v>505852</v>
      </c>
      <c r="F55" s="6">
        <v>187560</v>
      </c>
      <c r="G55" s="6">
        <v>6097</v>
      </c>
      <c r="H55" s="6">
        <v>456529</v>
      </c>
      <c r="I55" s="6">
        <v>63472</v>
      </c>
      <c r="J55" s="6">
        <v>7402839</v>
      </c>
    </row>
    <row r="56" spans="1:10" ht="14.55" customHeight="1" x14ac:dyDescent="0.25">
      <c r="A56" s="4" t="s">
        <v>58</v>
      </c>
      <c r="B56" s="4" t="s">
        <v>188</v>
      </c>
      <c r="C56" s="6">
        <v>283173</v>
      </c>
      <c r="D56" s="6">
        <v>123168</v>
      </c>
      <c r="E56" s="6">
        <v>33829</v>
      </c>
      <c r="F56" s="6">
        <v>16587</v>
      </c>
      <c r="G56" s="6">
        <v>410</v>
      </c>
      <c r="H56" s="6">
        <v>37318</v>
      </c>
      <c r="I56" s="6">
        <v>37040</v>
      </c>
      <c r="J56" s="6">
        <v>531525</v>
      </c>
    </row>
    <row r="57" spans="1:10" ht="14.55" customHeight="1" x14ac:dyDescent="0.25">
      <c r="A57" s="4" t="s">
        <v>58</v>
      </c>
      <c r="B57" s="4" t="s">
        <v>189</v>
      </c>
      <c r="C57" s="6">
        <v>5926</v>
      </c>
      <c r="D57" s="6">
        <v>8797</v>
      </c>
      <c r="E57" s="6">
        <v>2472</v>
      </c>
      <c r="F57" s="6">
        <v>837</v>
      </c>
      <c r="G57" s="6">
        <v>10</v>
      </c>
      <c r="H57" s="6">
        <v>967</v>
      </c>
      <c r="I57" s="6">
        <v>578</v>
      </c>
      <c r="J57" s="6">
        <v>19587</v>
      </c>
    </row>
    <row r="58" spans="1:10" ht="14.55" customHeight="1" x14ac:dyDescent="0.25">
      <c r="A58" s="4" t="s">
        <v>58</v>
      </c>
      <c r="B58" s="4" t="s">
        <v>190</v>
      </c>
      <c r="C58" s="6">
        <v>3166378</v>
      </c>
      <c r="D58" s="6">
        <v>1894344</v>
      </c>
      <c r="E58" s="6">
        <v>531876</v>
      </c>
      <c r="F58" s="6">
        <v>210433</v>
      </c>
      <c r="G58" s="6">
        <v>22099</v>
      </c>
      <c r="H58" s="6">
        <v>675568</v>
      </c>
      <c r="I58" s="6">
        <v>1041288</v>
      </c>
      <c r="J58" s="6">
        <v>7541986</v>
      </c>
    </row>
    <row r="59" spans="1:10" ht="14.55" customHeight="1" x14ac:dyDescent="0.25">
      <c r="A59" s="4" t="s">
        <v>58</v>
      </c>
      <c r="B59" s="4" t="s">
        <v>191</v>
      </c>
      <c r="C59" s="6">
        <v>1038</v>
      </c>
      <c r="D59" s="6">
        <v>113141</v>
      </c>
      <c r="E59" s="6">
        <v>0</v>
      </c>
      <c r="F59" s="6">
        <v>0</v>
      </c>
      <c r="G59" s="6">
        <v>0</v>
      </c>
      <c r="H59" s="6">
        <v>67165</v>
      </c>
      <c r="I59" s="6">
        <v>9945</v>
      </c>
      <c r="J59" s="6">
        <v>191289</v>
      </c>
    </row>
    <row r="60" spans="1:10" ht="14.55" customHeight="1" x14ac:dyDescent="0.25">
      <c r="A60" s="4" t="s">
        <v>58</v>
      </c>
      <c r="B60" s="4" t="s">
        <v>192</v>
      </c>
      <c r="C60" s="6">
        <v>9165</v>
      </c>
      <c r="D60" s="6">
        <v>2905680</v>
      </c>
      <c r="E60" s="6">
        <v>933233</v>
      </c>
      <c r="F60" s="6">
        <v>432754</v>
      </c>
      <c r="G60" s="6">
        <v>17778</v>
      </c>
      <c r="H60" s="6">
        <v>416261</v>
      </c>
      <c r="I60" s="6">
        <v>413499</v>
      </c>
      <c r="J60" s="6">
        <v>5128370</v>
      </c>
    </row>
    <row r="61" spans="1:10" ht="14.55" customHeight="1" x14ac:dyDescent="0.25">
      <c r="A61" s="4" t="s">
        <v>58</v>
      </c>
      <c r="B61" s="4" t="s">
        <v>193</v>
      </c>
      <c r="C61" s="6">
        <v>8689</v>
      </c>
      <c r="D61" s="6">
        <v>879663</v>
      </c>
      <c r="E61" s="6">
        <v>316831</v>
      </c>
      <c r="F61" s="6">
        <v>79565</v>
      </c>
      <c r="G61" s="6">
        <v>1288</v>
      </c>
      <c r="H61" s="6">
        <v>273387</v>
      </c>
      <c r="I61" s="6">
        <v>245137</v>
      </c>
      <c r="J61" s="6">
        <v>1804560</v>
      </c>
    </row>
    <row r="62" spans="1:10" ht="14.55" customHeight="1" x14ac:dyDescent="0.25">
      <c r="A62" s="4" t="s">
        <v>58</v>
      </c>
      <c r="B62" s="4" t="s">
        <v>194</v>
      </c>
      <c r="C62" s="6">
        <v>619</v>
      </c>
      <c r="D62" s="6">
        <v>1533</v>
      </c>
      <c r="E62" s="6">
        <v>502</v>
      </c>
      <c r="F62" s="6">
        <v>153</v>
      </c>
      <c r="G62" s="6">
        <v>15</v>
      </c>
      <c r="H62" s="6">
        <v>454474</v>
      </c>
      <c r="I62" s="6">
        <v>8001</v>
      </c>
      <c r="J62" s="6">
        <v>465297</v>
      </c>
    </row>
    <row r="63" spans="1:10" ht="14.55" customHeight="1" x14ac:dyDescent="0.25">
      <c r="A63" s="4" t="s">
        <v>58</v>
      </c>
      <c r="B63" s="4" t="s">
        <v>195</v>
      </c>
      <c r="C63" s="6">
        <v>746</v>
      </c>
      <c r="D63" s="6">
        <v>4516</v>
      </c>
      <c r="E63" s="6">
        <v>1492</v>
      </c>
      <c r="F63" s="6">
        <v>305</v>
      </c>
      <c r="G63" s="6">
        <v>9</v>
      </c>
      <c r="H63" s="6">
        <v>428418</v>
      </c>
      <c r="I63" s="6">
        <v>525</v>
      </c>
      <c r="J63" s="6">
        <v>436011</v>
      </c>
    </row>
    <row r="64" spans="1:10" ht="14.55" customHeight="1" x14ac:dyDescent="0.25">
      <c r="A64" s="4" t="s">
        <v>58</v>
      </c>
      <c r="B64" s="4" t="s">
        <v>196</v>
      </c>
      <c r="C64" s="6">
        <v>182</v>
      </c>
      <c r="D64" s="6">
        <v>1317</v>
      </c>
      <c r="E64" s="6">
        <v>405</v>
      </c>
      <c r="F64" s="6">
        <v>83</v>
      </c>
      <c r="G64" s="6">
        <v>3</v>
      </c>
      <c r="H64" s="6">
        <v>274354</v>
      </c>
      <c r="I64" s="6">
        <v>93</v>
      </c>
      <c r="J64" s="6">
        <v>276437</v>
      </c>
    </row>
    <row r="65" spans="1:10" ht="14.55" customHeight="1" x14ac:dyDescent="0.25">
      <c r="A65" s="4" t="s">
        <v>58</v>
      </c>
      <c r="B65" s="4" t="s">
        <v>197</v>
      </c>
      <c r="C65" s="6">
        <v>90</v>
      </c>
      <c r="D65" s="6">
        <v>76</v>
      </c>
      <c r="E65" s="6">
        <v>89</v>
      </c>
      <c r="F65" s="6">
        <v>28</v>
      </c>
      <c r="G65" s="6">
        <v>2</v>
      </c>
      <c r="H65" s="6">
        <v>27924</v>
      </c>
      <c r="I65" s="6">
        <v>35</v>
      </c>
      <c r="J65" s="6">
        <v>28244</v>
      </c>
    </row>
    <row r="66" spans="1:10" ht="14.55" customHeight="1" x14ac:dyDescent="0.25">
      <c r="A66" s="4" t="s">
        <v>58</v>
      </c>
      <c r="B66" s="4" t="s">
        <v>198</v>
      </c>
      <c r="C66" s="6">
        <v>69</v>
      </c>
      <c r="D66" s="6">
        <v>45</v>
      </c>
      <c r="E66" s="6">
        <v>17</v>
      </c>
      <c r="F66" s="6">
        <v>5</v>
      </c>
      <c r="G66" s="6">
        <v>0</v>
      </c>
      <c r="H66" s="6">
        <v>16049</v>
      </c>
      <c r="I66" s="6">
        <v>12</v>
      </c>
      <c r="J66" s="6">
        <v>16197</v>
      </c>
    </row>
    <row r="67" spans="1:10" ht="14.55" customHeight="1" x14ac:dyDescent="0.25">
      <c r="A67" s="4" t="s">
        <v>58</v>
      </c>
      <c r="B67" s="4" t="s">
        <v>199</v>
      </c>
      <c r="C67" s="6">
        <v>19</v>
      </c>
      <c r="D67" s="6">
        <v>20</v>
      </c>
      <c r="E67" s="6">
        <v>8</v>
      </c>
      <c r="F67" s="6">
        <v>3</v>
      </c>
      <c r="G67" s="6">
        <v>0</v>
      </c>
      <c r="H67" s="6">
        <v>10059</v>
      </c>
      <c r="I67" s="6">
        <v>90</v>
      </c>
      <c r="J67" s="6">
        <v>10199</v>
      </c>
    </row>
    <row r="68" spans="1:10" ht="14.55" customHeight="1" x14ac:dyDescent="0.25">
      <c r="A68" s="4" t="s">
        <v>58</v>
      </c>
      <c r="B68" s="4" t="s">
        <v>200</v>
      </c>
      <c r="C68" s="6">
        <v>69</v>
      </c>
      <c r="D68" s="6">
        <v>119</v>
      </c>
      <c r="E68" s="6">
        <v>17</v>
      </c>
      <c r="F68" s="6">
        <v>5</v>
      </c>
      <c r="G68" s="6">
        <v>1</v>
      </c>
      <c r="H68" s="6">
        <v>58794</v>
      </c>
      <c r="I68" s="6">
        <v>358</v>
      </c>
      <c r="J68" s="6">
        <v>59363</v>
      </c>
    </row>
    <row r="69" spans="1:10" ht="14.55" customHeight="1" x14ac:dyDescent="0.25">
      <c r="A69" s="4" t="s">
        <v>58</v>
      </c>
      <c r="B69" s="4" t="s">
        <v>201</v>
      </c>
      <c r="C69" s="6">
        <v>449</v>
      </c>
      <c r="D69" s="6">
        <v>332</v>
      </c>
      <c r="E69" s="6">
        <v>122</v>
      </c>
      <c r="F69" s="6">
        <v>52</v>
      </c>
      <c r="G69" s="6">
        <v>2</v>
      </c>
      <c r="H69" s="6">
        <v>47309</v>
      </c>
      <c r="I69" s="6">
        <v>977</v>
      </c>
      <c r="J69" s="6">
        <v>49243</v>
      </c>
    </row>
    <row r="70" spans="1:10" ht="14.55" customHeight="1" x14ac:dyDescent="0.25">
      <c r="A70" s="4" t="s">
        <v>58</v>
      </c>
      <c r="B70" s="4" t="s">
        <v>202</v>
      </c>
      <c r="C70" s="6">
        <v>32069</v>
      </c>
      <c r="D70" s="6">
        <v>32506</v>
      </c>
      <c r="E70" s="6">
        <v>6718</v>
      </c>
      <c r="F70" s="6">
        <v>3716</v>
      </c>
      <c r="G70" s="6">
        <v>336</v>
      </c>
      <c r="H70" s="6">
        <v>8299</v>
      </c>
      <c r="I70" s="6">
        <v>4482</v>
      </c>
      <c r="J70" s="6">
        <v>88126</v>
      </c>
    </row>
    <row r="71" spans="1:10" ht="14.55" customHeight="1" x14ac:dyDescent="0.25">
      <c r="A71" s="4" t="s">
        <v>58</v>
      </c>
      <c r="B71" s="4" t="s">
        <v>203</v>
      </c>
      <c r="C71" s="6">
        <v>10876785</v>
      </c>
      <c r="D71" s="6">
        <v>4154032</v>
      </c>
      <c r="E71" s="6">
        <v>1448957</v>
      </c>
      <c r="F71" s="6">
        <v>449912</v>
      </c>
      <c r="G71" s="6">
        <v>26062</v>
      </c>
      <c r="H71" s="6">
        <v>1429048</v>
      </c>
      <c r="I71" s="6">
        <v>1178472</v>
      </c>
      <c r="J71" s="6">
        <v>19563268</v>
      </c>
    </row>
    <row r="72" spans="1:10" ht="14.55" customHeight="1" x14ac:dyDescent="0.25">
      <c r="A72" s="4" t="s">
        <v>58</v>
      </c>
      <c r="B72" s="4" t="s">
        <v>204</v>
      </c>
      <c r="C72" s="6">
        <v>53666</v>
      </c>
      <c r="D72" s="6">
        <v>63079</v>
      </c>
      <c r="E72" s="6">
        <v>17264</v>
      </c>
      <c r="F72" s="6">
        <v>6953</v>
      </c>
      <c r="G72" s="6">
        <v>1193</v>
      </c>
      <c r="H72" s="6">
        <v>20428</v>
      </c>
      <c r="I72" s="6">
        <v>414693</v>
      </c>
      <c r="J72" s="6">
        <v>577276</v>
      </c>
    </row>
    <row r="73" spans="1:10" ht="14.55" customHeight="1" x14ac:dyDescent="0.25">
      <c r="A73" s="4" t="s">
        <v>58</v>
      </c>
      <c r="B73" s="4" t="s">
        <v>205</v>
      </c>
      <c r="C73" s="6">
        <v>1647205</v>
      </c>
      <c r="D73" s="6">
        <v>1087950</v>
      </c>
      <c r="E73" s="6">
        <v>350357</v>
      </c>
      <c r="F73" s="6">
        <v>94438</v>
      </c>
      <c r="G73" s="6">
        <v>6510</v>
      </c>
      <c r="H73" s="6">
        <v>529235</v>
      </c>
      <c r="I73" s="6">
        <v>1967621</v>
      </c>
      <c r="J73" s="6">
        <v>5683316</v>
      </c>
    </row>
    <row r="74" spans="1:10" ht="14.55" customHeight="1" x14ac:dyDescent="0.25">
      <c r="A74" s="4" t="s">
        <v>58</v>
      </c>
      <c r="B74" s="4" t="s">
        <v>206</v>
      </c>
      <c r="C74" s="6">
        <v>290</v>
      </c>
      <c r="D74" s="6">
        <v>618</v>
      </c>
      <c r="E74" s="6">
        <v>69</v>
      </c>
      <c r="F74" s="6">
        <v>16</v>
      </c>
      <c r="G74" s="6">
        <v>2</v>
      </c>
      <c r="H74" s="6">
        <v>9419</v>
      </c>
      <c r="I74" s="6">
        <v>1044</v>
      </c>
      <c r="J74" s="6">
        <v>11458</v>
      </c>
    </row>
    <row r="75" spans="1:10" ht="14.55" customHeight="1" x14ac:dyDescent="0.25">
      <c r="A75" s="4" t="s">
        <v>58</v>
      </c>
      <c r="B75" s="4" t="s">
        <v>207</v>
      </c>
      <c r="C75" s="6">
        <v>99838</v>
      </c>
      <c r="D75" s="6">
        <v>88438</v>
      </c>
      <c r="E75" s="6">
        <v>16599</v>
      </c>
      <c r="F75" s="6">
        <v>4351</v>
      </c>
      <c r="G75" s="6">
        <v>425</v>
      </c>
      <c r="H75" s="6">
        <v>97368</v>
      </c>
      <c r="I75" s="6">
        <v>166695</v>
      </c>
      <c r="J75" s="6">
        <v>473714</v>
      </c>
    </row>
    <row r="76" spans="1:10" ht="14.55" customHeight="1" x14ac:dyDescent="0.25">
      <c r="A76" s="4" t="s">
        <v>58</v>
      </c>
      <c r="B76" s="4" t="s">
        <v>208</v>
      </c>
      <c r="C76" s="6">
        <v>2241</v>
      </c>
      <c r="D76" s="6">
        <v>28223</v>
      </c>
      <c r="E76" s="6">
        <v>19940</v>
      </c>
      <c r="F76" s="6">
        <v>3514</v>
      </c>
      <c r="G76" s="6">
        <v>31</v>
      </c>
      <c r="H76" s="6">
        <v>5217</v>
      </c>
      <c r="I76" s="6">
        <v>832</v>
      </c>
      <c r="J76" s="6">
        <v>59998</v>
      </c>
    </row>
    <row r="77" spans="1:10" ht="14.55" customHeight="1" x14ac:dyDescent="0.25">
      <c r="A77" s="4" t="s">
        <v>58</v>
      </c>
      <c r="B77" s="4" t="s">
        <v>209</v>
      </c>
      <c r="C77" s="6">
        <v>1647</v>
      </c>
      <c r="D77" s="6">
        <v>14042</v>
      </c>
      <c r="E77" s="6">
        <v>1</v>
      </c>
      <c r="F77" s="6">
        <v>36480</v>
      </c>
      <c r="G77" s="6">
        <v>694</v>
      </c>
      <c r="H77" s="6">
        <v>17909</v>
      </c>
      <c r="I77" s="6">
        <v>6456</v>
      </c>
      <c r="J77" s="6">
        <v>77229</v>
      </c>
    </row>
    <row r="78" spans="1:10" ht="14.55" customHeight="1" x14ac:dyDescent="0.25">
      <c r="A78" s="4" t="s">
        <v>58</v>
      </c>
      <c r="B78" s="4" t="s">
        <v>210</v>
      </c>
      <c r="C78" s="6">
        <v>1495</v>
      </c>
      <c r="D78" s="6">
        <v>9326</v>
      </c>
      <c r="E78" s="6">
        <v>0</v>
      </c>
      <c r="F78" s="6">
        <v>0</v>
      </c>
      <c r="G78" s="6">
        <v>30246</v>
      </c>
      <c r="H78" s="6">
        <v>9703</v>
      </c>
      <c r="I78" s="6">
        <v>9170</v>
      </c>
      <c r="J78" s="6">
        <v>59940</v>
      </c>
    </row>
    <row r="79" spans="1:10" ht="14.55" customHeight="1" x14ac:dyDescent="0.25">
      <c r="A79" s="4" t="s">
        <v>58</v>
      </c>
      <c r="B79" s="4" t="s">
        <v>211</v>
      </c>
      <c r="C79" s="6">
        <v>691</v>
      </c>
      <c r="D79" s="6">
        <v>353145</v>
      </c>
      <c r="E79" s="6">
        <v>176843</v>
      </c>
      <c r="F79" s="6">
        <v>16555</v>
      </c>
      <c r="G79" s="6">
        <v>492</v>
      </c>
      <c r="H79" s="6">
        <v>46782</v>
      </c>
      <c r="I79" s="6">
        <v>932</v>
      </c>
      <c r="J79" s="6">
        <v>595440</v>
      </c>
    </row>
    <row r="80" spans="1:10" ht="14.55" customHeight="1" x14ac:dyDescent="0.25">
      <c r="A80" s="4" t="s">
        <v>59</v>
      </c>
      <c r="B80" s="4" t="s">
        <v>187</v>
      </c>
      <c r="C80" s="6">
        <v>2722365</v>
      </c>
      <c r="D80" s="6">
        <v>2302197</v>
      </c>
      <c r="E80" s="6"/>
      <c r="F80" s="6"/>
      <c r="G80" s="6"/>
      <c r="H80" s="6">
        <v>418057</v>
      </c>
      <c r="I80" s="6">
        <v>52669</v>
      </c>
      <c r="J80" s="6">
        <v>5495288</v>
      </c>
    </row>
    <row r="81" spans="1:10" ht="14.55" customHeight="1" x14ac:dyDescent="0.25">
      <c r="A81" s="4" t="s">
        <v>59</v>
      </c>
      <c r="B81" s="4" t="s">
        <v>188</v>
      </c>
      <c r="C81" s="6">
        <v>250778</v>
      </c>
      <c r="D81" s="6">
        <v>161707</v>
      </c>
      <c r="E81" s="6"/>
      <c r="F81" s="6"/>
      <c r="G81" s="6"/>
      <c r="H81" s="6">
        <v>34874</v>
      </c>
      <c r="I81" s="6">
        <v>38491</v>
      </c>
      <c r="J81" s="6">
        <v>485850</v>
      </c>
    </row>
    <row r="82" spans="1:10" ht="14.55" customHeight="1" x14ac:dyDescent="0.25">
      <c r="A82" s="4" t="s">
        <v>59</v>
      </c>
      <c r="B82" s="4" t="s">
        <v>189</v>
      </c>
      <c r="C82" s="6">
        <v>6065</v>
      </c>
      <c r="D82" s="6">
        <v>10562</v>
      </c>
      <c r="E82" s="6"/>
      <c r="F82" s="6"/>
      <c r="G82" s="6"/>
      <c r="H82" s="6">
        <v>1371</v>
      </c>
      <c r="I82" s="6">
        <v>976</v>
      </c>
      <c r="J82" s="6">
        <v>18974</v>
      </c>
    </row>
    <row r="83" spans="1:10" ht="14.55" customHeight="1" x14ac:dyDescent="0.25">
      <c r="A83" s="4" t="s">
        <v>59</v>
      </c>
      <c r="B83" s="4" t="s">
        <v>190</v>
      </c>
      <c r="C83" s="6">
        <v>3378628</v>
      </c>
      <c r="D83" s="6">
        <v>2716296</v>
      </c>
      <c r="E83" s="6"/>
      <c r="F83" s="6"/>
      <c r="G83" s="6"/>
      <c r="H83" s="6">
        <v>657207</v>
      </c>
      <c r="I83" s="6">
        <v>1106189</v>
      </c>
      <c r="J83" s="6">
        <v>7858320</v>
      </c>
    </row>
    <row r="84" spans="1:10" ht="14.55" customHeight="1" x14ac:dyDescent="0.25">
      <c r="A84" s="4" t="s">
        <v>59</v>
      </c>
      <c r="B84" s="4" t="s">
        <v>191</v>
      </c>
      <c r="C84" s="6">
        <v>1395</v>
      </c>
      <c r="D84" s="6">
        <v>190915</v>
      </c>
      <c r="E84" s="6"/>
      <c r="F84" s="6"/>
      <c r="G84" s="6"/>
      <c r="H84" s="6">
        <v>101873</v>
      </c>
      <c r="I84" s="6">
        <v>11454</v>
      </c>
      <c r="J84" s="6">
        <v>305637</v>
      </c>
    </row>
    <row r="85" spans="1:10" ht="14.55" customHeight="1" x14ac:dyDescent="0.25">
      <c r="A85" s="4" t="s">
        <v>59</v>
      </c>
      <c r="B85" s="4" t="s">
        <v>192</v>
      </c>
      <c r="C85" s="6">
        <v>12379</v>
      </c>
      <c r="D85" s="6">
        <v>3760105</v>
      </c>
      <c r="E85" s="6"/>
      <c r="F85" s="6"/>
      <c r="G85" s="6"/>
      <c r="H85" s="6">
        <v>416442</v>
      </c>
      <c r="I85" s="6">
        <v>437402</v>
      </c>
      <c r="J85" s="6">
        <v>4626328</v>
      </c>
    </row>
    <row r="86" spans="1:10" ht="14.55" customHeight="1" x14ac:dyDescent="0.25">
      <c r="A86" s="4" t="s">
        <v>59</v>
      </c>
      <c r="B86" s="4" t="s">
        <v>193</v>
      </c>
      <c r="C86" s="6">
        <v>10669</v>
      </c>
      <c r="D86" s="6">
        <v>1218007</v>
      </c>
      <c r="E86" s="6"/>
      <c r="F86" s="6"/>
      <c r="G86" s="6"/>
      <c r="H86" s="6">
        <v>276891</v>
      </c>
      <c r="I86" s="6">
        <v>297996</v>
      </c>
      <c r="J86" s="6">
        <v>1803563</v>
      </c>
    </row>
    <row r="87" spans="1:10" ht="14.55" customHeight="1" x14ac:dyDescent="0.25">
      <c r="A87" s="4" t="s">
        <v>59</v>
      </c>
      <c r="B87" s="4" t="s">
        <v>194</v>
      </c>
      <c r="C87" s="6">
        <v>595</v>
      </c>
      <c r="D87" s="6">
        <v>2413</v>
      </c>
      <c r="E87" s="6"/>
      <c r="F87" s="6"/>
      <c r="G87" s="6"/>
      <c r="H87" s="6">
        <v>419689</v>
      </c>
      <c r="I87" s="6">
        <v>5125</v>
      </c>
      <c r="J87" s="6">
        <v>427822</v>
      </c>
    </row>
    <row r="88" spans="1:10" ht="14.55" customHeight="1" x14ac:dyDescent="0.25">
      <c r="A88" s="4" t="s">
        <v>59</v>
      </c>
      <c r="B88" s="4" t="s">
        <v>195</v>
      </c>
      <c r="C88" s="6">
        <v>1256</v>
      </c>
      <c r="D88" s="6">
        <v>6954</v>
      </c>
      <c r="E88" s="6"/>
      <c r="F88" s="6"/>
      <c r="G88" s="6"/>
      <c r="H88" s="6">
        <v>401951</v>
      </c>
      <c r="I88" s="6">
        <v>588</v>
      </c>
      <c r="J88" s="6">
        <v>410749</v>
      </c>
    </row>
    <row r="89" spans="1:10" ht="14.55" customHeight="1" x14ac:dyDescent="0.25">
      <c r="A89" s="4" t="s">
        <v>59</v>
      </c>
      <c r="B89" s="4" t="s">
        <v>196</v>
      </c>
      <c r="C89" s="6">
        <v>154</v>
      </c>
      <c r="D89" s="6">
        <v>1848</v>
      </c>
      <c r="E89" s="6"/>
      <c r="F89" s="6"/>
      <c r="G89" s="6"/>
      <c r="H89" s="6">
        <v>246969</v>
      </c>
      <c r="I89" s="6">
        <v>52</v>
      </c>
      <c r="J89" s="6">
        <v>249023</v>
      </c>
    </row>
    <row r="90" spans="1:10" ht="14.55" customHeight="1" x14ac:dyDescent="0.25">
      <c r="A90" s="4" t="s">
        <v>59</v>
      </c>
      <c r="B90" s="4" t="s">
        <v>197</v>
      </c>
      <c r="C90" s="6">
        <v>16</v>
      </c>
      <c r="D90" s="6">
        <v>116</v>
      </c>
      <c r="E90" s="6"/>
      <c r="F90" s="6"/>
      <c r="G90" s="6"/>
      <c r="H90" s="6">
        <v>31785</v>
      </c>
      <c r="I90" s="6">
        <v>9</v>
      </c>
      <c r="J90" s="6">
        <v>31926</v>
      </c>
    </row>
    <row r="91" spans="1:10" ht="14.55" customHeight="1" x14ac:dyDescent="0.25">
      <c r="A91" s="4" t="s">
        <v>59</v>
      </c>
      <c r="B91" s="4" t="s">
        <v>198</v>
      </c>
      <c r="C91" s="6">
        <v>10</v>
      </c>
      <c r="D91" s="6">
        <v>40</v>
      </c>
      <c r="E91" s="6"/>
      <c r="F91" s="6"/>
      <c r="G91" s="6"/>
      <c r="H91" s="6">
        <v>17416</v>
      </c>
      <c r="I91" s="6">
        <v>3</v>
      </c>
      <c r="J91" s="6">
        <v>17469</v>
      </c>
    </row>
    <row r="92" spans="1:10" ht="14.55" customHeight="1" x14ac:dyDescent="0.25">
      <c r="A92" s="4" t="s">
        <v>59</v>
      </c>
      <c r="B92" s="4" t="s">
        <v>199</v>
      </c>
      <c r="C92" s="6">
        <v>14</v>
      </c>
      <c r="D92" s="6">
        <v>36</v>
      </c>
      <c r="E92" s="6"/>
      <c r="F92" s="6"/>
      <c r="G92" s="6"/>
      <c r="H92" s="6">
        <v>9359</v>
      </c>
      <c r="I92" s="6">
        <v>130</v>
      </c>
      <c r="J92" s="6">
        <v>9539</v>
      </c>
    </row>
    <row r="93" spans="1:10" ht="14.55" customHeight="1" x14ac:dyDescent="0.25">
      <c r="A93" s="4" t="s">
        <v>59</v>
      </c>
      <c r="B93" s="4" t="s">
        <v>200</v>
      </c>
      <c r="C93" s="6">
        <v>42</v>
      </c>
      <c r="D93" s="6">
        <v>104</v>
      </c>
      <c r="E93" s="6"/>
      <c r="F93" s="6"/>
      <c r="G93" s="6"/>
      <c r="H93" s="6">
        <v>47624</v>
      </c>
      <c r="I93" s="6">
        <v>180</v>
      </c>
      <c r="J93" s="6">
        <v>47950</v>
      </c>
    </row>
    <row r="94" spans="1:10" ht="14.55" customHeight="1" x14ac:dyDescent="0.25">
      <c r="A94" s="4" t="s">
        <v>59</v>
      </c>
      <c r="B94" s="4" t="s">
        <v>201</v>
      </c>
      <c r="C94" s="6">
        <v>161</v>
      </c>
      <c r="D94" s="6">
        <v>296</v>
      </c>
      <c r="E94" s="6"/>
      <c r="F94" s="6"/>
      <c r="G94" s="6"/>
      <c r="H94" s="6">
        <v>46364</v>
      </c>
      <c r="I94" s="6">
        <v>467</v>
      </c>
      <c r="J94" s="6">
        <v>47288</v>
      </c>
    </row>
    <row r="95" spans="1:10" ht="14.55" customHeight="1" x14ac:dyDescent="0.25">
      <c r="A95" s="4" t="s">
        <v>59</v>
      </c>
      <c r="B95" s="4" t="s">
        <v>202</v>
      </c>
      <c r="C95" s="6">
        <v>31469</v>
      </c>
      <c r="D95" s="6">
        <v>39827</v>
      </c>
      <c r="E95" s="6"/>
      <c r="F95" s="6"/>
      <c r="G95" s="6"/>
      <c r="H95" s="6">
        <v>7604</v>
      </c>
      <c r="I95" s="6">
        <v>3301</v>
      </c>
      <c r="J95" s="6">
        <v>82201</v>
      </c>
    </row>
    <row r="96" spans="1:10" ht="14.55" customHeight="1" x14ac:dyDescent="0.25">
      <c r="A96" s="4" t="s">
        <v>59</v>
      </c>
      <c r="B96" s="4" t="s">
        <v>203</v>
      </c>
      <c r="C96" s="6">
        <v>8114113</v>
      </c>
      <c r="D96" s="6">
        <v>5146513</v>
      </c>
      <c r="E96" s="6"/>
      <c r="F96" s="6"/>
      <c r="G96" s="6"/>
      <c r="H96" s="6">
        <v>1270554</v>
      </c>
      <c r="I96" s="6">
        <v>1163521</v>
      </c>
      <c r="J96" s="6">
        <v>15694701</v>
      </c>
    </row>
    <row r="97" spans="1:10" ht="14.55" customHeight="1" x14ac:dyDescent="0.25">
      <c r="A97" s="4" t="s">
        <v>59</v>
      </c>
      <c r="B97" s="4" t="s">
        <v>204</v>
      </c>
      <c r="C97" s="6">
        <v>46253</v>
      </c>
      <c r="D97" s="6">
        <v>81507</v>
      </c>
      <c r="E97" s="6"/>
      <c r="F97" s="6"/>
      <c r="G97" s="6"/>
      <c r="H97" s="6">
        <v>19589</v>
      </c>
      <c r="I97" s="6">
        <v>358655</v>
      </c>
      <c r="J97" s="6">
        <v>506004</v>
      </c>
    </row>
    <row r="98" spans="1:10" ht="14.55" customHeight="1" x14ac:dyDescent="0.25">
      <c r="A98" s="4" t="s">
        <v>59</v>
      </c>
      <c r="B98" s="4" t="s">
        <v>205</v>
      </c>
      <c r="C98" s="6">
        <v>1311134</v>
      </c>
      <c r="D98" s="6">
        <v>1385489</v>
      </c>
      <c r="E98" s="6"/>
      <c r="F98" s="6"/>
      <c r="G98" s="6"/>
      <c r="H98" s="6">
        <v>466413</v>
      </c>
      <c r="I98" s="6">
        <v>1946800</v>
      </c>
      <c r="J98" s="6">
        <v>5109836</v>
      </c>
    </row>
    <row r="99" spans="1:10" ht="14.55" customHeight="1" x14ac:dyDescent="0.25">
      <c r="A99" s="4" t="s">
        <v>59</v>
      </c>
      <c r="B99" s="4" t="s">
        <v>206</v>
      </c>
      <c r="C99" s="6">
        <v>176</v>
      </c>
      <c r="D99" s="6">
        <v>213</v>
      </c>
      <c r="E99" s="6"/>
      <c r="F99" s="6"/>
      <c r="G99" s="6"/>
      <c r="H99" s="6">
        <v>1126</v>
      </c>
      <c r="I99" s="6">
        <v>531</v>
      </c>
      <c r="J99" s="6">
        <v>2046</v>
      </c>
    </row>
    <row r="100" spans="1:10" ht="14.55" customHeight="1" x14ac:dyDescent="0.25">
      <c r="A100" s="4" t="s">
        <v>59</v>
      </c>
      <c r="B100" s="4" t="s">
        <v>207</v>
      </c>
      <c r="C100" s="6">
        <v>43207</v>
      </c>
      <c r="D100" s="6">
        <v>40056</v>
      </c>
      <c r="E100" s="6"/>
      <c r="F100" s="6"/>
      <c r="G100" s="6"/>
      <c r="H100" s="6">
        <v>14040</v>
      </c>
      <c r="I100" s="6">
        <v>76194</v>
      </c>
      <c r="J100" s="6">
        <v>173497</v>
      </c>
    </row>
    <row r="101" spans="1:10" ht="14.55" customHeight="1" x14ac:dyDescent="0.25">
      <c r="A101" s="4" t="s">
        <v>59</v>
      </c>
      <c r="B101" s="4" t="s">
        <v>208</v>
      </c>
      <c r="C101" s="6">
        <v>458</v>
      </c>
      <c r="D101" s="6">
        <v>6879</v>
      </c>
      <c r="E101" s="6"/>
      <c r="F101" s="6"/>
      <c r="G101" s="6"/>
      <c r="H101" s="6">
        <v>293</v>
      </c>
      <c r="I101" s="6">
        <v>141</v>
      </c>
      <c r="J101" s="6">
        <v>7771</v>
      </c>
    </row>
    <row r="102" spans="1:10" ht="14.55" customHeight="1" x14ac:dyDescent="0.25">
      <c r="A102" s="4" t="s">
        <v>59</v>
      </c>
      <c r="B102" s="4" t="s">
        <v>209</v>
      </c>
      <c r="C102" s="6">
        <v>0</v>
      </c>
      <c r="D102" s="6">
        <v>0</v>
      </c>
      <c r="E102" s="6"/>
      <c r="F102" s="6"/>
      <c r="G102" s="6"/>
      <c r="H102" s="6">
        <v>0</v>
      </c>
      <c r="I102" s="6">
        <v>0</v>
      </c>
      <c r="J102" s="6">
        <v>0</v>
      </c>
    </row>
    <row r="103" spans="1:10" ht="14.55" customHeight="1" x14ac:dyDescent="0.25">
      <c r="A103" s="4" t="s">
        <v>59</v>
      </c>
      <c r="B103" s="4" t="s">
        <v>210</v>
      </c>
      <c r="C103" s="6">
        <v>0</v>
      </c>
      <c r="D103" s="6">
        <v>0</v>
      </c>
      <c r="E103" s="6"/>
      <c r="F103" s="6"/>
      <c r="G103" s="6"/>
      <c r="H103" s="6">
        <v>0</v>
      </c>
      <c r="I103" s="6">
        <v>0</v>
      </c>
      <c r="J103" s="6">
        <v>0</v>
      </c>
    </row>
    <row r="104" spans="1:10" ht="14.55" customHeight="1" x14ac:dyDescent="0.25">
      <c r="A104" s="4" t="s">
        <v>59</v>
      </c>
      <c r="B104" s="4" t="s">
        <v>211</v>
      </c>
      <c r="C104" s="6">
        <v>94</v>
      </c>
      <c r="D104" s="6">
        <v>81273</v>
      </c>
      <c r="E104" s="6"/>
      <c r="F104" s="6"/>
      <c r="G104" s="6"/>
      <c r="H104" s="6">
        <v>5981</v>
      </c>
      <c r="I104" s="6">
        <v>167</v>
      </c>
      <c r="J104" s="6">
        <v>87515</v>
      </c>
    </row>
    <row r="105" spans="1:10" ht="14.55" customHeight="1" x14ac:dyDescent="0.25">
      <c r="A105" s="4" t="s">
        <v>60</v>
      </c>
      <c r="B105" s="4" t="s">
        <v>187</v>
      </c>
      <c r="C105" s="6">
        <v>720473</v>
      </c>
      <c r="D105" s="6">
        <v>741449</v>
      </c>
      <c r="E105" s="6"/>
      <c r="F105" s="6"/>
      <c r="G105" s="6"/>
      <c r="H105" s="6">
        <v>123624</v>
      </c>
      <c r="I105" s="6">
        <v>63430</v>
      </c>
      <c r="J105" s="6">
        <v>1648976</v>
      </c>
    </row>
    <row r="106" spans="1:10" ht="14.55" customHeight="1" x14ac:dyDescent="0.25">
      <c r="A106" s="4" t="s">
        <v>60</v>
      </c>
      <c r="B106" s="4" t="s">
        <v>188</v>
      </c>
      <c r="C106" s="6">
        <v>90008</v>
      </c>
      <c r="D106" s="6">
        <v>60044</v>
      </c>
      <c r="E106" s="6"/>
      <c r="F106" s="6"/>
      <c r="G106" s="6"/>
      <c r="H106" s="6">
        <v>10844</v>
      </c>
      <c r="I106" s="6">
        <v>34902</v>
      </c>
      <c r="J106" s="6">
        <v>195798</v>
      </c>
    </row>
    <row r="107" spans="1:10" ht="14.55" customHeight="1" x14ac:dyDescent="0.25">
      <c r="A107" s="4" t="s">
        <v>60</v>
      </c>
      <c r="B107" s="4" t="s">
        <v>189</v>
      </c>
      <c r="C107" s="6">
        <v>3900</v>
      </c>
      <c r="D107" s="6">
        <v>5215</v>
      </c>
      <c r="E107" s="6"/>
      <c r="F107" s="6"/>
      <c r="G107" s="6"/>
      <c r="H107" s="6">
        <v>807</v>
      </c>
      <c r="I107" s="6">
        <v>1549</v>
      </c>
      <c r="J107" s="6">
        <v>11471</v>
      </c>
    </row>
    <row r="108" spans="1:10" ht="14.55" customHeight="1" x14ac:dyDescent="0.25">
      <c r="A108" s="4" t="s">
        <v>60</v>
      </c>
      <c r="B108" s="4" t="s">
        <v>190</v>
      </c>
      <c r="C108" s="6">
        <v>1101811</v>
      </c>
      <c r="D108" s="6">
        <v>1075966</v>
      </c>
      <c r="E108" s="6"/>
      <c r="F108" s="6"/>
      <c r="G108" s="6"/>
      <c r="H108" s="6">
        <v>224052</v>
      </c>
      <c r="I108" s="6">
        <v>1133820</v>
      </c>
      <c r="J108" s="6">
        <v>3535649</v>
      </c>
    </row>
    <row r="109" spans="1:10" ht="14.55" customHeight="1" x14ac:dyDescent="0.25">
      <c r="A109" s="4" t="s">
        <v>60</v>
      </c>
      <c r="B109" s="4" t="s">
        <v>191</v>
      </c>
      <c r="C109" s="6">
        <v>409</v>
      </c>
      <c r="D109" s="6">
        <v>127885</v>
      </c>
      <c r="E109" s="6"/>
      <c r="F109" s="6"/>
      <c r="G109" s="6"/>
      <c r="H109" s="6">
        <v>42634</v>
      </c>
      <c r="I109" s="6">
        <v>12243</v>
      </c>
      <c r="J109" s="6">
        <v>183171</v>
      </c>
    </row>
    <row r="110" spans="1:10" ht="14.55" customHeight="1" x14ac:dyDescent="0.25">
      <c r="A110" s="4" t="s">
        <v>60</v>
      </c>
      <c r="B110" s="4" t="s">
        <v>192</v>
      </c>
      <c r="C110" s="6">
        <v>7210</v>
      </c>
      <c r="D110" s="6">
        <v>1520187</v>
      </c>
      <c r="E110" s="6"/>
      <c r="F110" s="6"/>
      <c r="G110" s="6"/>
      <c r="H110" s="6">
        <v>140813</v>
      </c>
      <c r="I110" s="6">
        <v>554024</v>
      </c>
      <c r="J110" s="6">
        <v>2222234</v>
      </c>
    </row>
    <row r="111" spans="1:10" ht="14.55" customHeight="1" x14ac:dyDescent="0.25">
      <c r="A111" s="4" t="s">
        <v>60</v>
      </c>
      <c r="B111" s="4" t="s">
        <v>193</v>
      </c>
      <c r="C111" s="6">
        <v>8446</v>
      </c>
      <c r="D111" s="6">
        <v>650609</v>
      </c>
      <c r="E111" s="6"/>
      <c r="F111" s="6"/>
      <c r="G111" s="6"/>
      <c r="H111" s="6">
        <v>113780</v>
      </c>
      <c r="I111" s="6">
        <v>456081</v>
      </c>
      <c r="J111" s="6">
        <v>1228916</v>
      </c>
    </row>
    <row r="112" spans="1:10" ht="14.55" customHeight="1" x14ac:dyDescent="0.25">
      <c r="A112" s="4" t="s">
        <v>60</v>
      </c>
      <c r="B112" s="4" t="s">
        <v>194</v>
      </c>
      <c r="C112" s="6">
        <v>309</v>
      </c>
      <c r="D112" s="6">
        <v>1065</v>
      </c>
      <c r="E112" s="6"/>
      <c r="F112" s="6"/>
      <c r="G112" s="6"/>
      <c r="H112" s="6">
        <v>150978</v>
      </c>
      <c r="I112" s="6">
        <v>3975</v>
      </c>
      <c r="J112" s="6">
        <v>156327</v>
      </c>
    </row>
    <row r="113" spans="1:10" ht="14.55" customHeight="1" x14ac:dyDescent="0.25">
      <c r="A113" s="4" t="s">
        <v>60</v>
      </c>
      <c r="B113" s="4" t="s">
        <v>195</v>
      </c>
      <c r="C113" s="6">
        <v>573</v>
      </c>
      <c r="D113" s="6">
        <v>3227</v>
      </c>
      <c r="E113" s="6"/>
      <c r="F113" s="6"/>
      <c r="G113" s="6"/>
      <c r="H113" s="6">
        <v>156566</v>
      </c>
      <c r="I113" s="6">
        <v>672</v>
      </c>
      <c r="J113" s="6">
        <v>161038</v>
      </c>
    </row>
    <row r="114" spans="1:10" ht="14.55" customHeight="1" x14ac:dyDescent="0.25">
      <c r="A114" s="4" t="s">
        <v>60</v>
      </c>
      <c r="B114" s="4" t="s">
        <v>196</v>
      </c>
      <c r="C114" s="6">
        <v>76</v>
      </c>
      <c r="D114" s="6">
        <v>992</v>
      </c>
      <c r="E114" s="6"/>
      <c r="F114" s="6"/>
      <c r="G114" s="6"/>
      <c r="H114" s="6">
        <v>87603</v>
      </c>
      <c r="I114" s="6">
        <v>159</v>
      </c>
      <c r="J114" s="6">
        <v>88830</v>
      </c>
    </row>
    <row r="115" spans="1:10" ht="14.55" customHeight="1" x14ac:dyDescent="0.25">
      <c r="A115" s="4" t="s">
        <v>60</v>
      </c>
      <c r="B115" s="4" t="s">
        <v>197</v>
      </c>
      <c r="C115" s="6">
        <v>5</v>
      </c>
      <c r="D115" s="6">
        <v>48</v>
      </c>
      <c r="E115" s="6"/>
      <c r="F115" s="6"/>
      <c r="G115" s="6"/>
      <c r="H115" s="6">
        <v>13376</v>
      </c>
      <c r="I115" s="6">
        <v>29</v>
      </c>
      <c r="J115" s="6">
        <v>13458</v>
      </c>
    </row>
    <row r="116" spans="1:10" ht="14.55" customHeight="1" x14ac:dyDescent="0.25">
      <c r="A116" s="4" t="s">
        <v>60</v>
      </c>
      <c r="B116" s="4" t="s">
        <v>198</v>
      </c>
      <c r="C116" s="6">
        <v>4</v>
      </c>
      <c r="D116" s="6">
        <v>17</v>
      </c>
      <c r="E116" s="6"/>
      <c r="F116" s="6"/>
      <c r="G116" s="6"/>
      <c r="H116" s="6">
        <v>6649</v>
      </c>
      <c r="I116" s="6">
        <v>7</v>
      </c>
      <c r="J116" s="6">
        <v>6677</v>
      </c>
    </row>
    <row r="117" spans="1:10" ht="14.55" customHeight="1" x14ac:dyDescent="0.25">
      <c r="A117" s="4" t="s">
        <v>60</v>
      </c>
      <c r="B117" s="4" t="s">
        <v>199</v>
      </c>
      <c r="C117" s="6">
        <v>9</v>
      </c>
      <c r="D117" s="6">
        <v>11</v>
      </c>
      <c r="E117" s="6"/>
      <c r="F117" s="6"/>
      <c r="G117" s="6"/>
      <c r="H117" s="6">
        <v>3421</v>
      </c>
      <c r="I117" s="6">
        <v>325</v>
      </c>
      <c r="J117" s="6">
        <v>3766</v>
      </c>
    </row>
    <row r="118" spans="1:10" ht="14.55" customHeight="1" x14ac:dyDescent="0.25">
      <c r="A118" s="4" t="s">
        <v>60</v>
      </c>
      <c r="B118" s="4" t="s">
        <v>200</v>
      </c>
      <c r="C118" s="6">
        <v>27</v>
      </c>
      <c r="D118" s="6">
        <v>37</v>
      </c>
      <c r="E118" s="6"/>
      <c r="F118" s="6"/>
      <c r="G118" s="6"/>
      <c r="H118" s="6">
        <v>15411</v>
      </c>
      <c r="I118" s="6">
        <v>164</v>
      </c>
      <c r="J118" s="6">
        <v>15639</v>
      </c>
    </row>
    <row r="119" spans="1:10" ht="14.55" customHeight="1" x14ac:dyDescent="0.25">
      <c r="A119" s="4" t="s">
        <v>60</v>
      </c>
      <c r="B119" s="4" t="s">
        <v>201</v>
      </c>
      <c r="C119" s="6">
        <v>104</v>
      </c>
      <c r="D119" s="6">
        <v>199</v>
      </c>
      <c r="E119" s="6"/>
      <c r="F119" s="6"/>
      <c r="G119" s="6"/>
      <c r="H119" s="6">
        <v>17458</v>
      </c>
      <c r="I119" s="6">
        <v>490</v>
      </c>
      <c r="J119" s="6">
        <v>18251</v>
      </c>
    </row>
    <row r="120" spans="1:10" ht="14.55" customHeight="1" x14ac:dyDescent="0.25">
      <c r="A120" s="4" t="s">
        <v>60</v>
      </c>
      <c r="B120" s="4" t="s">
        <v>202</v>
      </c>
      <c r="C120" s="6">
        <v>15698</v>
      </c>
      <c r="D120" s="6">
        <v>17293</v>
      </c>
      <c r="E120" s="6"/>
      <c r="F120" s="6"/>
      <c r="G120" s="6"/>
      <c r="H120" s="6">
        <v>2576</v>
      </c>
      <c r="I120" s="6">
        <v>2606</v>
      </c>
      <c r="J120" s="6">
        <v>38173</v>
      </c>
    </row>
    <row r="121" spans="1:10" ht="14.55" customHeight="1" x14ac:dyDescent="0.25">
      <c r="A121" s="4" t="s">
        <v>60</v>
      </c>
      <c r="B121" s="4" t="s">
        <v>203</v>
      </c>
      <c r="C121" s="6">
        <v>2710749</v>
      </c>
      <c r="D121" s="6">
        <v>1986636</v>
      </c>
      <c r="E121" s="6"/>
      <c r="F121" s="6"/>
      <c r="G121" s="6"/>
      <c r="H121" s="6">
        <v>437439</v>
      </c>
      <c r="I121" s="6">
        <v>1081252</v>
      </c>
      <c r="J121" s="6">
        <v>6216076</v>
      </c>
    </row>
    <row r="122" spans="1:10" ht="14.55" customHeight="1" x14ac:dyDescent="0.25">
      <c r="A122" s="4" t="s">
        <v>60</v>
      </c>
      <c r="B122" s="4" t="s">
        <v>204</v>
      </c>
      <c r="C122" s="6">
        <v>23309</v>
      </c>
      <c r="D122" s="6">
        <v>39545</v>
      </c>
      <c r="E122" s="6"/>
      <c r="F122" s="6"/>
      <c r="G122" s="6"/>
      <c r="H122" s="6">
        <v>7452</v>
      </c>
      <c r="I122" s="6">
        <v>211854</v>
      </c>
      <c r="J122" s="6">
        <v>282160</v>
      </c>
    </row>
    <row r="123" spans="1:10" ht="14.55" customHeight="1" x14ac:dyDescent="0.25">
      <c r="A123" s="4" t="s">
        <v>60</v>
      </c>
      <c r="B123" s="4" t="s">
        <v>205</v>
      </c>
      <c r="C123" s="6">
        <v>476183</v>
      </c>
      <c r="D123" s="6">
        <v>610801</v>
      </c>
      <c r="E123" s="6"/>
      <c r="F123" s="6"/>
      <c r="G123" s="6"/>
      <c r="H123" s="6">
        <v>162535</v>
      </c>
      <c r="I123" s="6">
        <v>1826476</v>
      </c>
      <c r="J123" s="6">
        <v>3075995</v>
      </c>
    </row>
    <row r="124" spans="1:10" ht="14.55" customHeight="1" x14ac:dyDescent="0.25">
      <c r="A124" s="4" t="s">
        <v>60</v>
      </c>
      <c r="B124" s="4" t="s">
        <v>206</v>
      </c>
      <c r="C124" s="6">
        <v>0</v>
      </c>
      <c r="D124" s="6">
        <v>0</v>
      </c>
      <c r="E124" s="6"/>
      <c r="F124" s="6"/>
      <c r="G124" s="6"/>
      <c r="H124" s="6">
        <v>0</v>
      </c>
      <c r="I124" s="6">
        <v>0</v>
      </c>
      <c r="J124" s="6">
        <v>0</v>
      </c>
    </row>
    <row r="125" spans="1:10" ht="14.55" customHeight="1" x14ac:dyDescent="0.25">
      <c r="A125" s="4" t="s">
        <v>60</v>
      </c>
      <c r="B125" s="4" t="s">
        <v>207</v>
      </c>
      <c r="C125" s="6">
        <v>0</v>
      </c>
      <c r="D125" s="6">
        <v>0</v>
      </c>
      <c r="E125" s="6"/>
      <c r="F125" s="6"/>
      <c r="G125" s="6"/>
      <c r="H125" s="6">
        <v>0</v>
      </c>
      <c r="I125" s="6">
        <v>0</v>
      </c>
      <c r="J125" s="6">
        <v>0</v>
      </c>
    </row>
    <row r="126" spans="1:10" ht="14.55" customHeight="1" x14ac:dyDescent="0.25">
      <c r="A126" s="4" t="s">
        <v>60</v>
      </c>
      <c r="B126" s="4" t="s">
        <v>208</v>
      </c>
      <c r="C126" s="6">
        <v>0</v>
      </c>
      <c r="D126" s="6">
        <v>0</v>
      </c>
      <c r="E126" s="6"/>
      <c r="F126" s="6"/>
      <c r="G126" s="6"/>
      <c r="H126" s="6">
        <v>0</v>
      </c>
      <c r="I126" s="6">
        <v>0</v>
      </c>
      <c r="J126" s="6">
        <v>0</v>
      </c>
    </row>
    <row r="127" spans="1:10" ht="14.55" customHeight="1" x14ac:dyDescent="0.25">
      <c r="A127" s="4" t="s">
        <v>60</v>
      </c>
      <c r="B127" s="4" t="s">
        <v>209</v>
      </c>
      <c r="C127" s="6">
        <v>0</v>
      </c>
      <c r="D127" s="6">
        <v>0</v>
      </c>
      <c r="E127" s="6"/>
      <c r="F127" s="6"/>
      <c r="G127" s="6"/>
      <c r="H127" s="6">
        <v>0</v>
      </c>
      <c r="I127" s="6">
        <v>0</v>
      </c>
      <c r="J127" s="6">
        <v>0</v>
      </c>
    </row>
    <row r="128" spans="1:10" ht="14.55" customHeight="1" x14ac:dyDescent="0.25">
      <c r="A128" s="4" t="s">
        <v>60</v>
      </c>
      <c r="B128" s="4" t="s">
        <v>210</v>
      </c>
      <c r="C128" s="6">
        <v>0</v>
      </c>
      <c r="D128" s="6">
        <v>0</v>
      </c>
      <c r="E128" s="6"/>
      <c r="F128" s="6"/>
      <c r="G128" s="6"/>
      <c r="H128" s="6">
        <v>0</v>
      </c>
      <c r="I128" s="6">
        <v>0</v>
      </c>
      <c r="J128" s="6">
        <v>0</v>
      </c>
    </row>
    <row r="129" spans="1:10" ht="14.55" customHeight="1" x14ac:dyDescent="0.25">
      <c r="A129" s="4" t="s">
        <v>60</v>
      </c>
      <c r="B129" s="4" t="s">
        <v>211</v>
      </c>
      <c r="C129" s="6">
        <v>0</v>
      </c>
      <c r="D129" s="6">
        <v>0</v>
      </c>
      <c r="E129" s="6"/>
      <c r="F129" s="6"/>
      <c r="G129" s="6"/>
      <c r="H129" s="6">
        <v>0</v>
      </c>
      <c r="I129" s="6">
        <v>0</v>
      </c>
      <c r="J129" s="6">
        <v>0</v>
      </c>
    </row>
    <row r="130" spans="1:10" ht="14.55" customHeight="1" x14ac:dyDescent="0.25">
      <c r="A130" s="4" t="s">
        <v>61</v>
      </c>
      <c r="B130" s="4" t="s">
        <v>187</v>
      </c>
      <c r="C130" s="6">
        <v>7491641</v>
      </c>
      <c r="D130" s="6">
        <v>3768796</v>
      </c>
      <c r="E130" s="6"/>
      <c r="F130" s="6"/>
      <c r="G130" s="6"/>
      <c r="H130" s="6">
        <v>687441</v>
      </c>
      <c r="I130" s="6">
        <v>80161</v>
      </c>
      <c r="J130" s="6">
        <v>12028039</v>
      </c>
    </row>
    <row r="131" spans="1:10" ht="14.55" customHeight="1" x14ac:dyDescent="0.25">
      <c r="A131" s="4" t="s">
        <v>61</v>
      </c>
      <c r="B131" s="4" t="s">
        <v>188</v>
      </c>
      <c r="C131" s="6">
        <v>400200</v>
      </c>
      <c r="D131" s="6">
        <v>212629</v>
      </c>
      <c r="E131" s="6"/>
      <c r="F131" s="6"/>
      <c r="G131" s="6"/>
      <c r="H131" s="6">
        <v>43492</v>
      </c>
      <c r="I131" s="6">
        <v>34920</v>
      </c>
      <c r="J131" s="6">
        <v>691241</v>
      </c>
    </row>
    <row r="132" spans="1:10" ht="14.55" customHeight="1" x14ac:dyDescent="0.25">
      <c r="A132" s="4" t="s">
        <v>61</v>
      </c>
      <c r="B132" s="4" t="s">
        <v>189</v>
      </c>
      <c r="C132" s="6">
        <v>12527</v>
      </c>
      <c r="D132" s="6">
        <v>19841</v>
      </c>
      <c r="E132" s="6"/>
      <c r="F132" s="6"/>
      <c r="G132" s="6"/>
      <c r="H132" s="6">
        <v>3246</v>
      </c>
      <c r="I132" s="6">
        <v>2021</v>
      </c>
      <c r="J132" s="6">
        <v>37635</v>
      </c>
    </row>
    <row r="133" spans="1:10" ht="14.55" customHeight="1" x14ac:dyDescent="0.25">
      <c r="A133" s="4" t="s">
        <v>61</v>
      </c>
      <c r="B133" s="4" t="s">
        <v>190</v>
      </c>
      <c r="C133" s="6">
        <v>3845016</v>
      </c>
      <c r="D133" s="6">
        <v>3030125</v>
      </c>
      <c r="E133" s="6"/>
      <c r="F133" s="6"/>
      <c r="G133" s="6"/>
      <c r="H133" s="6">
        <v>852721</v>
      </c>
      <c r="I133" s="6">
        <v>872922</v>
      </c>
      <c r="J133" s="6">
        <v>8600784</v>
      </c>
    </row>
    <row r="134" spans="1:10" ht="14.55" customHeight="1" x14ac:dyDescent="0.25">
      <c r="A134" s="4" t="s">
        <v>61</v>
      </c>
      <c r="B134" s="4" t="s">
        <v>191</v>
      </c>
      <c r="C134" s="6">
        <v>833</v>
      </c>
      <c r="D134" s="6">
        <v>248578</v>
      </c>
      <c r="E134" s="6"/>
      <c r="F134" s="6"/>
      <c r="G134" s="6"/>
      <c r="H134" s="6">
        <v>158107</v>
      </c>
      <c r="I134" s="6">
        <v>8892</v>
      </c>
      <c r="J134" s="6">
        <v>416410</v>
      </c>
    </row>
    <row r="135" spans="1:10" ht="14.55" customHeight="1" x14ac:dyDescent="0.25">
      <c r="A135" s="4" t="s">
        <v>61</v>
      </c>
      <c r="B135" s="4" t="s">
        <v>192</v>
      </c>
      <c r="C135" s="6">
        <v>13222</v>
      </c>
      <c r="D135" s="6">
        <v>5150836</v>
      </c>
      <c r="E135" s="6"/>
      <c r="F135" s="6"/>
      <c r="G135" s="6"/>
      <c r="H135" s="6">
        <v>513725</v>
      </c>
      <c r="I135" s="6">
        <v>430760</v>
      </c>
      <c r="J135" s="6">
        <v>6108543</v>
      </c>
    </row>
    <row r="136" spans="1:10" ht="14.55" customHeight="1" x14ac:dyDescent="0.25">
      <c r="A136" s="4" t="s">
        <v>61</v>
      </c>
      <c r="B136" s="4" t="s">
        <v>193</v>
      </c>
      <c r="C136" s="6">
        <v>12973</v>
      </c>
      <c r="D136" s="6">
        <v>1420662</v>
      </c>
      <c r="E136" s="6"/>
      <c r="F136" s="6"/>
      <c r="G136" s="6"/>
      <c r="H136" s="6">
        <v>318333</v>
      </c>
      <c r="I136" s="6">
        <v>190685</v>
      </c>
      <c r="J136" s="6">
        <v>1942653</v>
      </c>
    </row>
    <row r="137" spans="1:10" ht="14.55" customHeight="1" x14ac:dyDescent="0.25">
      <c r="A137" s="4" t="s">
        <v>61</v>
      </c>
      <c r="B137" s="4" t="s">
        <v>194</v>
      </c>
      <c r="C137" s="6">
        <v>1575</v>
      </c>
      <c r="D137" s="6">
        <v>2319</v>
      </c>
      <c r="E137" s="6"/>
      <c r="F137" s="6"/>
      <c r="G137" s="6"/>
      <c r="H137" s="6">
        <v>616867</v>
      </c>
      <c r="I137" s="6">
        <v>5114</v>
      </c>
      <c r="J137" s="6">
        <v>625875</v>
      </c>
    </row>
    <row r="138" spans="1:10" ht="14.55" customHeight="1" x14ac:dyDescent="0.25">
      <c r="A138" s="4" t="s">
        <v>61</v>
      </c>
      <c r="B138" s="4" t="s">
        <v>195</v>
      </c>
      <c r="C138" s="6">
        <v>1045</v>
      </c>
      <c r="D138" s="6">
        <v>6741</v>
      </c>
      <c r="E138" s="6"/>
      <c r="F138" s="6"/>
      <c r="G138" s="6"/>
      <c r="H138" s="6">
        <v>488545</v>
      </c>
      <c r="I138" s="6">
        <v>282</v>
      </c>
      <c r="J138" s="6">
        <v>496613</v>
      </c>
    </row>
    <row r="139" spans="1:10" ht="14.55" customHeight="1" x14ac:dyDescent="0.25">
      <c r="A139" s="4" t="s">
        <v>61</v>
      </c>
      <c r="B139" s="4" t="s">
        <v>196</v>
      </c>
      <c r="C139" s="6">
        <v>228</v>
      </c>
      <c r="D139" s="6">
        <v>2303</v>
      </c>
      <c r="E139" s="6"/>
      <c r="F139" s="6"/>
      <c r="G139" s="6"/>
      <c r="H139" s="6">
        <v>301807</v>
      </c>
      <c r="I139" s="6">
        <v>59</v>
      </c>
      <c r="J139" s="6">
        <v>304397</v>
      </c>
    </row>
    <row r="140" spans="1:10" ht="14.55" customHeight="1" x14ac:dyDescent="0.25">
      <c r="A140" s="4" t="s">
        <v>61</v>
      </c>
      <c r="B140" s="4" t="s">
        <v>197</v>
      </c>
      <c r="C140" s="6">
        <v>26</v>
      </c>
      <c r="D140" s="6">
        <v>104</v>
      </c>
      <c r="E140" s="6"/>
      <c r="F140" s="6"/>
      <c r="G140" s="6"/>
      <c r="H140" s="6">
        <v>42197</v>
      </c>
      <c r="I140" s="6">
        <v>11</v>
      </c>
      <c r="J140" s="6">
        <v>42338</v>
      </c>
    </row>
    <row r="141" spans="1:10" ht="14.55" customHeight="1" x14ac:dyDescent="0.25">
      <c r="A141" s="4" t="s">
        <v>61</v>
      </c>
      <c r="B141" s="4" t="s">
        <v>198</v>
      </c>
      <c r="C141" s="6">
        <v>14</v>
      </c>
      <c r="D141" s="6">
        <v>55</v>
      </c>
      <c r="E141" s="6"/>
      <c r="F141" s="6"/>
      <c r="G141" s="6"/>
      <c r="H141" s="6">
        <v>23550</v>
      </c>
      <c r="I141" s="6">
        <v>1</v>
      </c>
      <c r="J141" s="6">
        <v>23620</v>
      </c>
    </row>
    <row r="142" spans="1:10" ht="14.55" customHeight="1" x14ac:dyDescent="0.25">
      <c r="A142" s="4" t="s">
        <v>61</v>
      </c>
      <c r="B142" s="4" t="s">
        <v>199</v>
      </c>
      <c r="C142" s="6">
        <v>23</v>
      </c>
      <c r="D142" s="6">
        <v>27</v>
      </c>
      <c r="E142" s="6"/>
      <c r="F142" s="6"/>
      <c r="G142" s="6"/>
      <c r="H142" s="6">
        <v>13212</v>
      </c>
      <c r="I142" s="6">
        <v>76</v>
      </c>
      <c r="J142" s="6">
        <v>13338</v>
      </c>
    </row>
    <row r="143" spans="1:10" ht="14.55" customHeight="1" x14ac:dyDescent="0.25">
      <c r="A143" s="4" t="s">
        <v>61</v>
      </c>
      <c r="B143" s="4" t="s">
        <v>200</v>
      </c>
      <c r="C143" s="6">
        <v>78</v>
      </c>
      <c r="D143" s="6">
        <v>168</v>
      </c>
      <c r="E143" s="6"/>
      <c r="F143" s="6"/>
      <c r="G143" s="6"/>
      <c r="H143" s="6">
        <v>75146</v>
      </c>
      <c r="I143" s="6">
        <v>206</v>
      </c>
      <c r="J143" s="6">
        <v>75598</v>
      </c>
    </row>
    <row r="144" spans="1:10" ht="14.55" customHeight="1" x14ac:dyDescent="0.25">
      <c r="A144" s="4" t="s">
        <v>61</v>
      </c>
      <c r="B144" s="4" t="s">
        <v>201</v>
      </c>
      <c r="C144" s="6">
        <v>319</v>
      </c>
      <c r="D144" s="6">
        <v>521</v>
      </c>
      <c r="E144" s="6"/>
      <c r="F144" s="6"/>
      <c r="G144" s="6"/>
      <c r="H144" s="6">
        <v>62282</v>
      </c>
      <c r="I144" s="6">
        <v>554</v>
      </c>
      <c r="J144" s="6">
        <v>63676</v>
      </c>
    </row>
    <row r="145" spans="1:10" ht="14.55" customHeight="1" x14ac:dyDescent="0.25">
      <c r="A145" s="4" t="s">
        <v>61</v>
      </c>
      <c r="B145" s="4" t="s">
        <v>202</v>
      </c>
      <c r="C145" s="6">
        <v>35054</v>
      </c>
      <c r="D145" s="6">
        <v>45556</v>
      </c>
      <c r="E145" s="6"/>
      <c r="F145" s="6"/>
      <c r="G145" s="6"/>
      <c r="H145" s="6">
        <v>7709</v>
      </c>
      <c r="I145" s="6">
        <v>2363</v>
      </c>
      <c r="J145" s="6">
        <v>90682</v>
      </c>
    </row>
    <row r="146" spans="1:10" ht="14.55" customHeight="1" x14ac:dyDescent="0.25">
      <c r="A146" s="4" t="s">
        <v>61</v>
      </c>
      <c r="B146" s="4" t="s">
        <v>203</v>
      </c>
      <c r="C146" s="6">
        <v>14297895</v>
      </c>
      <c r="D146" s="6">
        <v>6875737</v>
      </c>
      <c r="E146" s="6"/>
      <c r="F146" s="6"/>
      <c r="G146" s="6"/>
      <c r="H146" s="6">
        <v>1661593</v>
      </c>
      <c r="I146" s="6">
        <v>1131226</v>
      </c>
      <c r="J146" s="6">
        <v>23966451</v>
      </c>
    </row>
    <row r="147" spans="1:10" ht="14.55" customHeight="1" x14ac:dyDescent="0.25">
      <c r="A147" s="4" t="s">
        <v>61</v>
      </c>
      <c r="B147" s="4" t="s">
        <v>204</v>
      </c>
      <c r="C147" s="6">
        <v>60393</v>
      </c>
      <c r="D147" s="6">
        <v>87714</v>
      </c>
      <c r="E147" s="6"/>
      <c r="F147" s="6"/>
      <c r="G147" s="6"/>
      <c r="H147" s="6">
        <v>20449</v>
      </c>
      <c r="I147" s="6">
        <v>326099</v>
      </c>
      <c r="J147" s="6">
        <v>494655</v>
      </c>
    </row>
    <row r="148" spans="1:10" ht="14.55" customHeight="1" x14ac:dyDescent="0.25">
      <c r="A148" s="4" t="s">
        <v>61</v>
      </c>
      <c r="B148" s="4" t="s">
        <v>205</v>
      </c>
      <c r="C148" s="6">
        <v>2173296</v>
      </c>
      <c r="D148" s="6">
        <v>1687885</v>
      </c>
      <c r="E148" s="6"/>
      <c r="F148" s="6"/>
      <c r="G148" s="6"/>
      <c r="H148" s="6">
        <v>547760</v>
      </c>
      <c r="I148" s="6">
        <v>1841543</v>
      </c>
      <c r="J148" s="6">
        <v>6250484</v>
      </c>
    </row>
    <row r="149" spans="1:10" ht="14.55" customHeight="1" x14ac:dyDescent="0.25">
      <c r="A149" s="4" t="s">
        <v>61</v>
      </c>
      <c r="B149" s="4" t="s">
        <v>206</v>
      </c>
      <c r="C149" s="6">
        <v>0</v>
      </c>
      <c r="D149" s="6">
        <v>0</v>
      </c>
      <c r="E149" s="6"/>
      <c r="F149" s="6"/>
      <c r="G149" s="6"/>
      <c r="H149" s="6">
        <v>0</v>
      </c>
      <c r="I149" s="6">
        <v>0</v>
      </c>
      <c r="J149" s="6">
        <v>0</v>
      </c>
    </row>
    <row r="150" spans="1:10" ht="14.55" customHeight="1" x14ac:dyDescent="0.25">
      <c r="A150" s="4" t="s">
        <v>61</v>
      </c>
      <c r="B150" s="4" t="s">
        <v>207</v>
      </c>
      <c r="C150" s="6">
        <v>0</v>
      </c>
      <c r="D150" s="6">
        <v>0</v>
      </c>
      <c r="E150" s="6"/>
      <c r="F150" s="6"/>
      <c r="G150" s="6"/>
      <c r="H150" s="6">
        <v>0</v>
      </c>
      <c r="I150" s="6">
        <v>0</v>
      </c>
      <c r="J150" s="6">
        <v>0</v>
      </c>
    </row>
    <row r="151" spans="1:10" ht="14.55" customHeight="1" x14ac:dyDescent="0.25">
      <c r="A151" s="4" t="s">
        <v>61</v>
      </c>
      <c r="B151" s="4" t="s">
        <v>208</v>
      </c>
      <c r="C151" s="6">
        <v>0</v>
      </c>
      <c r="D151" s="6">
        <v>0</v>
      </c>
      <c r="E151" s="6"/>
      <c r="F151" s="6"/>
      <c r="G151" s="6"/>
      <c r="H151" s="6">
        <v>0</v>
      </c>
      <c r="I151" s="6">
        <v>0</v>
      </c>
      <c r="J151" s="6">
        <v>0</v>
      </c>
    </row>
    <row r="152" spans="1:10" ht="14.55" customHeight="1" x14ac:dyDescent="0.25">
      <c r="A152" s="4" t="s">
        <v>61</v>
      </c>
      <c r="B152" s="4" t="s">
        <v>209</v>
      </c>
      <c r="C152" s="6">
        <v>0</v>
      </c>
      <c r="D152" s="6">
        <v>0</v>
      </c>
      <c r="E152" s="6"/>
      <c r="F152" s="6"/>
      <c r="G152" s="6"/>
      <c r="H152" s="6">
        <v>0</v>
      </c>
      <c r="I152" s="6">
        <v>0</v>
      </c>
      <c r="J152" s="6">
        <v>0</v>
      </c>
    </row>
    <row r="153" spans="1:10" ht="14.55" customHeight="1" x14ac:dyDescent="0.25">
      <c r="A153" s="4" t="s">
        <v>61</v>
      </c>
      <c r="B153" s="4" t="s">
        <v>210</v>
      </c>
      <c r="C153" s="6">
        <v>0</v>
      </c>
      <c r="D153" s="6">
        <v>0</v>
      </c>
      <c r="E153" s="6"/>
      <c r="F153" s="6"/>
      <c r="G153" s="6"/>
      <c r="H153" s="6">
        <v>0</v>
      </c>
      <c r="I153" s="6">
        <v>0</v>
      </c>
      <c r="J153" s="6">
        <v>0</v>
      </c>
    </row>
    <row r="154" spans="1:10" ht="14.55" customHeight="1" x14ac:dyDescent="0.25">
      <c r="A154" s="4" t="s">
        <v>61</v>
      </c>
      <c r="B154" s="4" t="s">
        <v>211</v>
      </c>
      <c r="C154" s="6">
        <v>0</v>
      </c>
      <c r="D154" s="6">
        <v>0</v>
      </c>
      <c r="E154" s="6"/>
      <c r="F154" s="6"/>
      <c r="G154" s="6"/>
      <c r="H154" s="6">
        <v>0</v>
      </c>
      <c r="I154" s="6">
        <v>0</v>
      </c>
      <c r="J154" s="6">
        <v>0</v>
      </c>
    </row>
    <row r="155" spans="1:10" x14ac:dyDescent="0.25">
      <c r="A155" s="4"/>
      <c r="B155" s="4"/>
      <c r="C155" s="6"/>
      <c r="D155" s="6"/>
      <c r="E155" s="6"/>
      <c r="F155" s="6"/>
      <c r="G155" s="6"/>
      <c r="H155" s="6"/>
      <c r="I155" s="6"/>
      <c r="J155" s="6"/>
    </row>
    <row r="156" spans="1:10" x14ac:dyDescent="0.25">
      <c r="A156" s="4"/>
      <c r="B156" s="4"/>
      <c r="C156" s="6"/>
      <c r="D156" s="6"/>
      <c r="E156" s="6"/>
      <c r="F156" s="6"/>
      <c r="G156" s="6"/>
      <c r="H156" s="6"/>
      <c r="I156" s="6"/>
      <c r="J156" s="6"/>
    </row>
    <row r="157" spans="1:10" x14ac:dyDescent="0.25">
      <c r="A157" s="4"/>
      <c r="B157" s="4"/>
      <c r="C157" s="6"/>
      <c r="D157" s="6"/>
      <c r="E157" s="6"/>
      <c r="F157" s="6"/>
      <c r="G157" s="6"/>
      <c r="H157" s="6"/>
      <c r="I157" s="6"/>
      <c r="J157" s="6"/>
    </row>
    <row r="158" spans="1:10" x14ac:dyDescent="0.25">
      <c r="A158" s="4"/>
      <c r="B158" s="4"/>
      <c r="C158" s="6"/>
      <c r="D158" s="6"/>
      <c r="E158" s="6"/>
      <c r="F158" s="6"/>
      <c r="G158" s="6"/>
      <c r="H158" s="6"/>
      <c r="I158" s="6"/>
      <c r="J158" s="6"/>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
  <sheetViews>
    <sheetView showGridLines="0" workbookViewId="0"/>
  </sheetViews>
  <sheetFormatPr defaultColWidth="11.5546875" defaultRowHeight="13.2" x14ac:dyDescent="0.25"/>
  <cols>
    <col min="1" max="1" width="20.6640625" customWidth="1"/>
    <col min="2" max="2" width="17.6640625" customWidth="1"/>
    <col min="3" max="9" width="14.6640625" customWidth="1"/>
    <col min="10" max="10" width="37.6640625" customWidth="1"/>
    <col min="11" max="11" width="14.6640625" customWidth="1"/>
  </cols>
  <sheetData>
    <row r="1" spans="1:11" ht="14.55" customHeight="1" x14ac:dyDescent="0.25">
      <c r="A1" s="1" t="s">
        <v>41</v>
      </c>
    </row>
    <row r="2" spans="1:11" ht="28.95" customHeight="1" x14ac:dyDescent="0.25">
      <c r="A2" s="1" t="s">
        <v>42</v>
      </c>
    </row>
    <row r="3" spans="1:11" ht="14.55" customHeight="1" x14ac:dyDescent="0.25">
      <c r="A3" t="s">
        <v>43</v>
      </c>
    </row>
    <row r="4" spans="1:11" ht="14.55" customHeight="1" x14ac:dyDescent="0.25">
      <c r="A4" t="s">
        <v>44</v>
      </c>
    </row>
    <row r="5" spans="1:11" ht="14.55" customHeight="1" x14ac:dyDescent="0.25">
      <c r="A5" t="s">
        <v>45</v>
      </c>
    </row>
    <row r="6" spans="1:11" ht="28.95" customHeight="1" x14ac:dyDescent="0.25">
      <c r="A6" s="3" t="s">
        <v>3</v>
      </c>
      <c r="B6" s="5" t="s">
        <v>46</v>
      </c>
      <c r="C6" s="5" t="s">
        <v>47</v>
      </c>
      <c r="D6" s="5" t="s">
        <v>48</v>
      </c>
      <c r="E6" s="5" t="s">
        <v>49</v>
      </c>
      <c r="F6" s="5" t="s">
        <v>50</v>
      </c>
      <c r="G6" s="5" t="s">
        <v>51</v>
      </c>
      <c r="H6" s="5" t="s">
        <v>52</v>
      </c>
      <c r="I6" s="5" t="s">
        <v>53</v>
      </c>
      <c r="J6" s="5" t="s">
        <v>54</v>
      </c>
      <c r="K6" s="5" t="s">
        <v>55</v>
      </c>
    </row>
    <row r="7" spans="1:11" ht="14.55" customHeight="1" x14ac:dyDescent="0.25">
      <c r="A7" s="4" t="s">
        <v>56</v>
      </c>
      <c r="B7" s="6">
        <v>21404762</v>
      </c>
      <c r="C7" s="6">
        <v>1897</v>
      </c>
      <c r="D7" s="6">
        <v>6586560</v>
      </c>
      <c r="E7" s="6">
        <v>2246241</v>
      </c>
      <c r="F7" s="6">
        <v>111933</v>
      </c>
      <c r="G7" s="6">
        <v>1302867</v>
      </c>
      <c r="H7" s="6">
        <v>3658273</v>
      </c>
      <c r="I7" s="6">
        <v>90194</v>
      </c>
      <c r="J7" s="6">
        <v>9634</v>
      </c>
      <c r="K7" s="6">
        <v>35412361</v>
      </c>
    </row>
    <row r="8" spans="1:11" ht="14.55" customHeight="1" x14ac:dyDescent="0.25">
      <c r="A8" s="4" t="s">
        <v>57</v>
      </c>
      <c r="B8" s="6">
        <v>19999351</v>
      </c>
      <c r="C8" s="6">
        <v>36131</v>
      </c>
      <c r="D8" s="6">
        <v>6625116</v>
      </c>
      <c r="E8" s="6">
        <v>2161582</v>
      </c>
      <c r="F8" s="6">
        <v>112219</v>
      </c>
      <c r="G8" s="6">
        <v>1385343</v>
      </c>
      <c r="H8" s="6">
        <v>3674710</v>
      </c>
      <c r="I8" s="6">
        <v>112046</v>
      </c>
      <c r="J8" s="6">
        <v>9430</v>
      </c>
      <c r="K8" s="6">
        <v>34115928</v>
      </c>
    </row>
    <row r="9" spans="1:11" ht="14.55" customHeight="1" x14ac:dyDescent="0.25">
      <c r="A9" s="4" t="s">
        <v>58</v>
      </c>
      <c r="B9" s="6">
        <v>18148108</v>
      </c>
      <c r="C9" s="6">
        <v>6112049</v>
      </c>
      <c r="D9" s="6">
        <v>2215709</v>
      </c>
      <c r="E9" s="6">
        <v>692714</v>
      </c>
      <c r="F9" s="6">
        <v>33674</v>
      </c>
      <c r="G9" s="6">
        <v>1572686</v>
      </c>
      <c r="H9" s="6">
        <v>3785952</v>
      </c>
      <c r="I9" s="6">
        <v>133432</v>
      </c>
      <c r="J9" s="6">
        <v>9934</v>
      </c>
      <c r="K9" s="6">
        <v>32704258</v>
      </c>
    </row>
    <row r="10" spans="1:11" ht="14.55" customHeight="1" x14ac:dyDescent="0.25">
      <c r="A10" s="4" t="s">
        <v>59</v>
      </c>
      <c r="B10" s="6">
        <v>13859777</v>
      </c>
      <c r="C10" s="6">
        <v>7549860</v>
      </c>
      <c r="D10" s="6"/>
      <c r="E10" s="6"/>
      <c r="F10" s="6"/>
      <c r="G10" s="6">
        <v>1397222</v>
      </c>
      <c r="H10" s="6">
        <v>3819226</v>
      </c>
      <c r="I10" s="6">
        <v>167898</v>
      </c>
      <c r="J10" s="6">
        <v>7790</v>
      </c>
      <c r="K10" s="6">
        <v>26801773</v>
      </c>
    </row>
    <row r="11" spans="1:11" ht="14.55" customHeight="1" x14ac:dyDescent="0.25">
      <c r="A11" s="4" t="s">
        <v>60</v>
      </c>
      <c r="B11" s="6">
        <v>4943908</v>
      </c>
      <c r="C11" s="6">
        <v>3062031</v>
      </c>
      <c r="D11" s="6"/>
      <c r="E11" s="6"/>
      <c r="F11" s="6"/>
      <c r="G11" s="6">
        <v>501933</v>
      </c>
      <c r="H11" s="6">
        <v>3646868</v>
      </c>
      <c r="I11" s="6">
        <v>185286</v>
      </c>
      <c r="J11" s="6">
        <v>3734</v>
      </c>
      <c r="K11" s="6">
        <v>12343760</v>
      </c>
    </row>
    <row r="12" spans="1:11" ht="14.55" customHeight="1" x14ac:dyDescent="0.25">
      <c r="A12" s="4" t="s">
        <v>61</v>
      </c>
      <c r="B12" s="6">
        <v>23079400</v>
      </c>
      <c r="C12" s="6">
        <v>10081081</v>
      </c>
      <c r="D12" s="6"/>
      <c r="E12" s="6"/>
      <c r="F12" s="6"/>
      <c r="G12" s="6">
        <v>1834057</v>
      </c>
      <c r="H12" s="6">
        <v>3657836</v>
      </c>
      <c r="I12" s="6">
        <v>148519</v>
      </c>
      <c r="J12" s="6">
        <v>12523</v>
      </c>
      <c r="K12" s="6">
        <v>38813416</v>
      </c>
    </row>
    <row r="13" spans="1:11" x14ac:dyDescent="0.25">
      <c r="A13" s="4"/>
      <c r="B13" s="6"/>
      <c r="C13" s="6"/>
      <c r="D13" s="6"/>
      <c r="E13" s="6"/>
      <c r="F13" s="6"/>
      <c r="G13" s="6"/>
      <c r="H13" s="6"/>
      <c r="I13" s="6"/>
      <c r="J13" s="6"/>
      <c r="K13" s="6"/>
    </row>
    <row r="14" spans="1:11" x14ac:dyDescent="0.25">
      <c r="A14" s="4"/>
      <c r="B14" s="6"/>
      <c r="C14" s="6"/>
      <c r="D14" s="6"/>
      <c r="E14" s="6"/>
      <c r="F14" s="6"/>
      <c r="G14" s="6"/>
      <c r="H14" s="6"/>
      <c r="I14" s="6"/>
      <c r="J14" s="6"/>
      <c r="K14" s="6"/>
    </row>
    <row r="15" spans="1:11" x14ac:dyDescent="0.25">
      <c r="A15" s="4"/>
      <c r="B15" s="6"/>
      <c r="C15" s="6"/>
      <c r="D15" s="6"/>
      <c r="E15" s="6"/>
      <c r="F15" s="6"/>
      <c r="G15" s="6"/>
      <c r="H15" s="6"/>
      <c r="I15" s="6"/>
      <c r="J15" s="6"/>
      <c r="K15" s="6"/>
    </row>
    <row r="16" spans="1:11" x14ac:dyDescent="0.25">
      <c r="A16" s="4"/>
      <c r="B16" s="6"/>
      <c r="C16" s="6"/>
      <c r="D16" s="6"/>
      <c r="E16" s="6"/>
      <c r="F16" s="6"/>
      <c r="G16" s="6"/>
      <c r="H16" s="6"/>
      <c r="I16" s="6"/>
      <c r="J16" s="6"/>
      <c r="K16" s="6"/>
    </row>
    <row r="17" spans="1:11" x14ac:dyDescent="0.25">
      <c r="A17" s="4"/>
      <c r="B17" s="6"/>
      <c r="C17" s="6"/>
      <c r="D17" s="6"/>
      <c r="E17" s="6"/>
      <c r="F17" s="6"/>
      <c r="G17" s="6"/>
      <c r="H17" s="6"/>
      <c r="I17" s="6"/>
      <c r="J17" s="6"/>
      <c r="K17" s="6"/>
    </row>
    <row r="18" spans="1:11" x14ac:dyDescent="0.25">
      <c r="A18" s="4"/>
      <c r="B18" s="6"/>
      <c r="C18" s="6"/>
      <c r="D18" s="6"/>
      <c r="E18" s="6"/>
      <c r="F18" s="6"/>
      <c r="G18" s="6"/>
      <c r="H18" s="6"/>
      <c r="I18" s="6"/>
      <c r="J18" s="6"/>
      <c r="K18" s="6"/>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82"/>
  <sheetViews>
    <sheetView showGridLines="0" workbookViewId="0"/>
  </sheetViews>
  <sheetFormatPr defaultColWidth="11.5546875" defaultRowHeight="13.2" x14ac:dyDescent="0.25"/>
  <cols>
    <col min="1" max="1" width="20.6640625" customWidth="1"/>
    <col min="2" max="2" width="44.6640625" customWidth="1"/>
    <col min="3" max="9" width="14.6640625" customWidth="1"/>
    <col min="10" max="10" width="20.6640625" customWidth="1"/>
  </cols>
  <sheetData>
    <row r="1" spans="1:10" ht="14.55" customHeight="1" x14ac:dyDescent="0.25">
      <c r="A1" s="1" t="s">
        <v>212</v>
      </c>
    </row>
    <row r="2" spans="1:10" ht="28.95" customHeight="1" x14ac:dyDescent="0.25">
      <c r="A2" s="1" t="s">
        <v>42</v>
      </c>
    </row>
    <row r="3" spans="1:10" ht="14.55" customHeight="1" x14ac:dyDescent="0.25">
      <c r="A3" t="s">
        <v>43</v>
      </c>
    </row>
    <row r="4" spans="1:10" ht="14.55" customHeight="1" x14ac:dyDescent="0.25">
      <c r="A4" t="s">
        <v>90</v>
      </c>
    </row>
    <row r="5" spans="1:10" ht="28.95" customHeight="1" x14ac:dyDescent="0.25">
      <c r="A5" s="3" t="s">
        <v>3</v>
      </c>
      <c r="B5" s="3" t="s">
        <v>31</v>
      </c>
      <c r="C5" s="5" t="s">
        <v>46</v>
      </c>
      <c r="D5" s="5" t="s">
        <v>47</v>
      </c>
      <c r="E5" s="5" t="s">
        <v>48</v>
      </c>
      <c r="F5" s="5" t="s">
        <v>49</v>
      </c>
      <c r="G5" s="5" t="s">
        <v>50</v>
      </c>
      <c r="H5" s="5" t="s">
        <v>51</v>
      </c>
      <c r="I5" s="5" t="s">
        <v>52</v>
      </c>
      <c r="J5" s="5" t="s">
        <v>55</v>
      </c>
    </row>
    <row r="6" spans="1:10" ht="14.55" customHeight="1" x14ac:dyDescent="0.25">
      <c r="A6" s="4" t="s">
        <v>56</v>
      </c>
      <c r="B6" s="4" t="s">
        <v>189</v>
      </c>
      <c r="C6" s="6">
        <v>11284</v>
      </c>
      <c r="D6" s="6">
        <v>127</v>
      </c>
      <c r="E6" s="6">
        <v>76488</v>
      </c>
      <c r="F6" s="6">
        <v>97349</v>
      </c>
      <c r="G6" s="6">
        <v>4617</v>
      </c>
      <c r="H6" s="6">
        <v>13230</v>
      </c>
      <c r="I6" s="6">
        <v>26023</v>
      </c>
      <c r="J6" s="6">
        <v>229118</v>
      </c>
    </row>
    <row r="7" spans="1:10" ht="14.55" customHeight="1" x14ac:dyDescent="0.25">
      <c r="A7" s="4" t="s">
        <v>56</v>
      </c>
      <c r="B7" s="4" t="s">
        <v>190</v>
      </c>
      <c r="C7" s="6">
        <v>6903016</v>
      </c>
      <c r="D7" s="6">
        <v>2910</v>
      </c>
      <c r="E7" s="6">
        <v>3139993</v>
      </c>
      <c r="F7" s="6">
        <v>1511995</v>
      </c>
      <c r="G7" s="6">
        <v>179714</v>
      </c>
      <c r="H7" s="6">
        <v>970033</v>
      </c>
      <c r="I7" s="6">
        <v>1217181</v>
      </c>
      <c r="J7" s="6">
        <v>13924842</v>
      </c>
    </row>
    <row r="8" spans="1:10" ht="14.55" customHeight="1" x14ac:dyDescent="0.25">
      <c r="A8" s="4" t="s">
        <v>56</v>
      </c>
      <c r="B8" s="4" t="s">
        <v>191</v>
      </c>
      <c r="C8" s="6">
        <v>4</v>
      </c>
      <c r="D8" s="6">
        <v>163</v>
      </c>
      <c r="E8" s="6">
        <v>0</v>
      </c>
      <c r="F8" s="6">
        <v>0</v>
      </c>
      <c r="G8" s="6">
        <v>0</v>
      </c>
      <c r="H8" s="6">
        <v>80</v>
      </c>
      <c r="I8" s="6">
        <v>10</v>
      </c>
      <c r="J8" s="6">
        <v>257</v>
      </c>
    </row>
    <row r="9" spans="1:10" ht="14.55" customHeight="1" x14ac:dyDescent="0.25">
      <c r="A9" s="4" t="s">
        <v>56</v>
      </c>
      <c r="B9" s="4" t="s">
        <v>192</v>
      </c>
      <c r="C9" s="6">
        <v>13738</v>
      </c>
      <c r="D9" s="6">
        <v>3803</v>
      </c>
      <c r="E9" s="6">
        <v>3217734</v>
      </c>
      <c r="F9" s="6">
        <v>4362916</v>
      </c>
      <c r="G9" s="6">
        <v>89727</v>
      </c>
      <c r="H9" s="6">
        <v>548765</v>
      </c>
      <c r="I9" s="6">
        <v>444402</v>
      </c>
      <c r="J9" s="6">
        <v>8681085</v>
      </c>
    </row>
    <row r="10" spans="1:10" ht="14.55" customHeight="1" x14ac:dyDescent="0.25">
      <c r="A10" s="4" t="s">
        <v>56</v>
      </c>
      <c r="B10" s="4" t="s">
        <v>193</v>
      </c>
      <c r="C10" s="6">
        <v>17694</v>
      </c>
      <c r="D10" s="6">
        <v>1862</v>
      </c>
      <c r="E10" s="6">
        <v>1048814</v>
      </c>
      <c r="F10" s="6">
        <v>621942</v>
      </c>
      <c r="G10" s="6">
        <v>6885</v>
      </c>
      <c r="H10" s="6">
        <v>487073</v>
      </c>
      <c r="I10" s="6">
        <v>259409</v>
      </c>
      <c r="J10" s="6">
        <v>2443679</v>
      </c>
    </row>
    <row r="11" spans="1:10" ht="14.55" customHeight="1" x14ac:dyDescent="0.25">
      <c r="A11" s="4" t="s">
        <v>56</v>
      </c>
      <c r="B11" s="4" t="s">
        <v>194</v>
      </c>
      <c r="C11" s="6">
        <v>990</v>
      </c>
      <c r="D11" s="6">
        <v>3</v>
      </c>
      <c r="E11" s="6">
        <v>1311</v>
      </c>
      <c r="F11" s="6">
        <v>504</v>
      </c>
      <c r="G11" s="6">
        <v>119</v>
      </c>
      <c r="H11" s="6">
        <v>383019</v>
      </c>
      <c r="I11" s="6">
        <v>7304</v>
      </c>
      <c r="J11" s="6">
        <v>393250</v>
      </c>
    </row>
    <row r="12" spans="1:10" ht="14.55" customHeight="1" x14ac:dyDescent="0.25">
      <c r="A12" s="4" t="s">
        <v>56</v>
      </c>
      <c r="B12" s="4" t="s">
        <v>199</v>
      </c>
      <c r="C12" s="6">
        <v>25</v>
      </c>
      <c r="D12" s="6">
        <v>0</v>
      </c>
      <c r="E12" s="6">
        <v>28</v>
      </c>
      <c r="F12" s="6">
        <v>6</v>
      </c>
      <c r="G12" s="6">
        <v>1</v>
      </c>
      <c r="H12" s="6">
        <v>7520</v>
      </c>
      <c r="I12" s="6">
        <v>94</v>
      </c>
      <c r="J12" s="6">
        <v>7674</v>
      </c>
    </row>
    <row r="13" spans="1:10" ht="14.55" customHeight="1" x14ac:dyDescent="0.25">
      <c r="A13" s="4" t="s">
        <v>56</v>
      </c>
      <c r="B13" s="4" t="s">
        <v>200</v>
      </c>
      <c r="C13" s="6">
        <v>90</v>
      </c>
      <c r="D13" s="6">
        <v>0</v>
      </c>
      <c r="E13" s="6">
        <v>84</v>
      </c>
      <c r="F13" s="6">
        <v>34</v>
      </c>
      <c r="G13" s="6">
        <v>5</v>
      </c>
      <c r="H13" s="6">
        <v>46547</v>
      </c>
      <c r="I13" s="6">
        <v>373</v>
      </c>
      <c r="J13" s="6">
        <v>47133</v>
      </c>
    </row>
    <row r="14" spans="1:10" ht="14.55" customHeight="1" x14ac:dyDescent="0.25">
      <c r="A14" s="4" t="s">
        <v>56</v>
      </c>
      <c r="B14" s="4" t="s">
        <v>201</v>
      </c>
      <c r="C14" s="6">
        <v>513</v>
      </c>
      <c r="D14" s="6">
        <v>1</v>
      </c>
      <c r="E14" s="6">
        <v>339</v>
      </c>
      <c r="F14" s="6">
        <v>110</v>
      </c>
      <c r="G14" s="6">
        <v>8</v>
      </c>
      <c r="H14" s="6">
        <v>79937</v>
      </c>
      <c r="I14" s="6">
        <v>859</v>
      </c>
      <c r="J14" s="6">
        <v>81767</v>
      </c>
    </row>
    <row r="15" spans="1:10" ht="14.55" customHeight="1" x14ac:dyDescent="0.25">
      <c r="A15" s="4" t="s">
        <v>56</v>
      </c>
      <c r="B15" s="4" t="s">
        <v>209</v>
      </c>
      <c r="C15" s="6">
        <v>394</v>
      </c>
      <c r="D15" s="6">
        <v>19</v>
      </c>
      <c r="E15" s="6">
        <v>2</v>
      </c>
      <c r="F15" s="6">
        <v>120674</v>
      </c>
      <c r="G15" s="6">
        <v>2409</v>
      </c>
      <c r="H15" s="6">
        <v>33146</v>
      </c>
      <c r="I15" s="6">
        <v>11647</v>
      </c>
      <c r="J15" s="6">
        <v>168291</v>
      </c>
    </row>
    <row r="16" spans="1:10" ht="14.55" customHeight="1" x14ac:dyDescent="0.25">
      <c r="A16" s="4" t="s">
        <v>56</v>
      </c>
      <c r="B16" s="4" t="s">
        <v>210</v>
      </c>
      <c r="C16" s="6">
        <v>510</v>
      </c>
      <c r="D16" s="6">
        <v>5</v>
      </c>
      <c r="E16" s="6">
        <v>0</v>
      </c>
      <c r="F16" s="6">
        <v>0</v>
      </c>
      <c r="G16" s="6">
        <v>100230</v>
      </c>
      <c r="H16" s="6">
        <v>16964</v>
      </c>
      <c r="I16" s="6">
        <v>15890</v>
      </c>
      <c r="J16" s="6">
        <v>133599</v>
      </c>
    </row>
    <row r="17" spans="1:10" ht="14.55" customHeight="1" x14ac:dyDescent="0.25">
      <c r="A17" s="4" t="s">
        <v>56</v>
      </c>
      <c r="B17" s="4" t="s">
        <v>213</v>
      </c>
      <c r="C17" s="6">
        <v>9958</v>
      </c>
      <c r="D17" s="6">
        <v>157</v>
      </c>
      <c r="E17" s="6">
        <v>2092123</v>
      </c>
      <c r="F17" s="6">
        <v>203332</v>
      </c>
      <c r="G17" s="6">
        <v>5462</v>
      </c>
      <c r="H17" s="6">
        <v>146935</v>
      </c>
      <c r="I17" s="6">
        <v>2713</v>
      </c>
      <c r="J17" s="6">
        <v>2460680</v>
      </c>
    </row>
    <row r="18" spans="1:10" ht="14.55" customHeight="1" x14ac:dyDescent="0.25">
      <c r="A18" s="4" t="s">
        <v>57</v>
      </c>
      <c r="B18" s="4" t="s">
        <v>189</v>
      </c>
      <c r="C18" s="6">
        <v>10659</v>
      </c>
      <c r="D18" s="6">
        <v>909</v>
      </c>
      <c r="E18" s="6">
        <v>36076</v>
      </c>
      <c r="F18" s="6">
        <v>39708</v>
      </c>
      <c r="G18" s="6">
        <v>1631</v>
      </c>
      <c r="H18" s="6">
        <v>6102</v>
      </c>
      <c r="I18" s="6">
        <v>8796</v>
      </c>
      <c r="J18" s="6">
        <v>103881</v>
      </c>
    </row>
    <row r="19" spans="1:10" ht="14.55" customHeight="1" x14ac:dyDescent="0.25">
      <c r="A19" s="4" t="s">
        <v>57</v>
      </c>
      <c r="B19" s="4" t="s">
        <v>190</v>
      </c>
      <c r="C19" s="6">
        <v>6597372</v>
      </c>
      <c r="D19" s="6">
        <v>45497</v>
      </c>
      <c r="E19" s="6">
        <v>3157142</v>
      </c>
      <c r="F19" s="6">
        <v>1466066</v>
      </c>
      <c r="G19" s="6">
        <v>184297</v>
      </c>
      <c r="H19" s="6">
        <v>1077348</v>
      </c>
      <c r="I19" s="6">
        <v>1195034</v>
      </c>
      <c r="J19" s="6">
        <v>13722756</v>
      </c>
    </row>
    <row r="20" spans="1:10" ht="14.55" customHeight="1" x14ac:dyDescent="0.25">
      <c r="A20" s="4" t="s">
        <v>57</v>
      </c>
      <c r="B20" s="4" t="s">
        <v>191</v>
      </c>
      <c r="C20" s="6">
        <v>10</v>
      </c>
      <c r="D20" s="6">
        <v>2085</v>
      </c>
      <c r="E20" s="6">
        <v>0</v>
      </c>
      <c r="F20" s="6">
        <v>0</v>
      </c>
      <c r="G20" s="6">
        <v>0</v>
      </c>
      <c r="H20" s="6">
        <v>1866</v>
      </c>
      <c r="I20" s="6">
        <v>27</v>
      </c>
      <c r="J20" s="6">
        <v>3988</v>
      </c>
    </row>
    <row r="21" spans="1:10" ht="14.55" customHeight="1" x14ac:dyDescent="0.25">
      <c r="A21" s="4" t="s">
        <v>57</v>
      </c>
      <c r="B21" s="4" t="s">
        <v>192</v>
      </c>
      <c r="C21" s="6">
        <v>11291</v>
      </c>
      <c r="D21" s="6">
        <v>52326</v>
      </c>
      <c r="E21" s="6">
        <v>3254320</v>
      </c>
      <c r="F21" s="6">
        <v>4327184</v>
      </c>
      <c r="G21" s="6">
        <v>90636</v>
      </c>
      <c r="H21" s="6">
        <v>616334</v>
      </c>
      <c r="I21" s="6">
        <v>432562</v>
      </c>
      <c r="J21" s="6">
        <v>8784653</v>
      </c>
    </row>
    <row r="22" spans="1:10" ht="14.55" customHeight="1" x14ac:dyDescent="0.25">
      <c r="A22" s="4" t="s">
        <v>57</v>
      </c>
      <c r="B22" s="4" t="s">
        <v>193</v>
      </c>
      <c r="C22" s="6">
        <v>12486</v>
      </c>
      <c r="D22" s="6">
        <v>17654</v>
      </c>
      <c r="E22" s="6">
        <v>1047780</v>
      </c>
      <c r="F22" s="6">
        <v>589719</v>
      </c>
      <c r="G22" s="6">
        <v>6691</v>
      </c>
      <c r="H22" s="6">
        <v>520021</v>
      </c>
      <c r="I22" s="6">
        <v>254417</v>
      </c>
      <c r="J22" s="6">
        <v>2448768</v>
      </c>
    </row>
    <row r="23" spans="1:10" ht="14.55" customHeight="1" x14ac:dyDescent="0.25">
      <c r="A23" s="4" t="s">
        <v>57</v>
      </c>
      <c r="B23" s="4" t="s">
        <v>194</v>
      </c>
      <c r="C23" s="6">
        <v>1327</v>
      </c>
      <c r="D23" s="6">
        <v>37</v>
      </c>
      <c r="E23" s="6">
        <v>1637</v>
      </c>
      <c r="F23" s="6">
        <v>579</v>
      </c>
      <c r="G23" s="6">
        <v>108</v>
      </c>
      <c r="H23" s="6">
        <v>419165</v>
      </c>
      <c r="I23" s="6">
        <v>8810</v>
      </c>
      <c r="J23" s="6">
        <v>431663</v>
      </c>
    </row>
    <row r="24" spans="1:10" ht="14.55" customHeight="1" x14ac:dyDescent="0.25">
      <c r="A24" s="4" t="s">
        <v>57</v>
      </c>
      <c r="B24" s="4" t="s">
        <v>199</v>
      </c>
      <c r="C24" s="6">
        <v>18</v>
      </c>
      <c r="D24" s="6">
        <v>0</v>
      </c>
      <c r="E24" s="6">
        <v>17</v>
      </c>
      <c r="F24" s="6">
        <v>8</v>
      </c>
      <c r="G24" s="6">
        <v>0</v>
      </c>
      <c r="H24" s="6">
        <v>8778</v>
      </c>
      <c r="I24" s="6">
        <v>103</v>
      </c>
      <c r="J24" s="6">
        <v>8924</v>
      </c>
    </row>
    <row r="25" spans="1:10" ht="14.55" customHeight="1" x14ac:dyDescent="0.25">
      <c r="A25" s="4" t="s">
        <v>57</v>
      </c>
      <c r="B25" s="4" t="s">
        <v>200</v>
      </c>
      <c r="C25" s="6">
        <v>100</v>
      </c>
      <c r="D25" s="6">
        <v>1</v>
      </c>
      <c r="E25" s="6">
        <v>87</v>
      </c>
      <c r="F25" s="6">
        <v>23</v>
      </c>
      <c r="G25" s="6">
        <v>12</v>
      </c>
      <c r="H25" s="6">
        <v>51374</v>
      </c>
      <c r="I25" s="6">
        <v>364</v>
      </c>
      <c r="J25" s="6">
        <v>51961</v>
      </c>
    </row>
    <row r="26" spans="1:10" ht="14.55" customHeight="1" x14ac:dyDescent="0.25">
      <c r="A26" s="4" t="s">
        <v>57</v>
      </c>
      <c r="B26" s="4" t="s">
        <v>201</v>
      </c>
      <c r="C26" s="6">
        <v>373</v>
      </c>
      <c r="D26" s="6">
        <v>1</v>
      </c>
      <c r="E26" s="6">
        <v>418</v>
      </c>
      <c r="F26" s="6">
        <v>189</v>
      </c>
      <c r="G26" s="6">
        <v>8</v>
      </c>
      <c r="H26" s="6">
        <v>87291</v>
      </c>
      <c r="I26" s="6">
        <v>983</v>
      </c>
      <c r="J26" s="6">
        <v>89263</v>
      </c>
    </row>
    <row r="27" spans="1:10" ht="14.55" customHeight="1" x14ac:dyDescent="0.25">
      <c r="A27" s="4" t="s">
        <v>57</v>
      </c>
      <c r="B27" s="4" t="s">
        <v>209</v>
      </c>
      <c r="C27" s="6">
        <v>782</v>
      </c>
      <c r="D27" s="6">
        <v>765</v>
      </c>
      <c r="E27" s="6">
        <v>1</v>
      </c>
      <c r="F27" s="6">
        <v>121994</v>
      </c>
      <c r="G27" s="6">
        <v>2560</v>
      </c>
      <c r="H27" s="6">
        <v>40692</v>
      </c>
      <c r="I27" s="6">
        <v>11816</v>
      </c>
      <c r="J27" s="6">
        <v>178610</v>
      </c>
    </row>
    <row r="28" spans="1:10" ht="14.55" customHeight="1" x14ac:dyDescent="0.25">
      <c r="A28" s="4" t="s">
        <v>57</v>
      </c>
      <c r="B28" s="4" t="s">
        <v>210</v>
      </c>
      <c r="C28" s="6">
        <v>986</v>
      </c>
      <c r="D28" s="6">
        <v>607</v>
      </c>
      <c r="E28" s="6">
        <v>0</v>
      </c>
      <c r="F28" s="6">
        <v>0</v>
      </c>
      <c r="G28" s="6">
        <v>100806</v>
      </c>
      <c r="H28" s="6">
        <v>20775</v>
      </c>
      <c r="I28" s="6">
        <v>17058</v>
      </c>
      <c r="J28" s="6">
        <v>140232</v>
      </c>
    </row>
    <row r="29" spans="1:10" ht="14.55" customHeight="1" x14ac:dyDescent="0.25">
      <c r="A29" s="4" t="s">
        <v>57</v>
      </c>
      <c r="B29" s="4" t="s">
        <v>213</v>
      </c>
      <c r="C29" s="6">
        <v>4322</v>
      </c>
      <c r="D29" s="6">
        <v>5077</v>
      </c>
      <c r="E29" s="6">
        <v>1454629</v>
      </c>
      <c r="F29" s="6">
        <v>138703</v>
      </c>
      <c r="G29" s="6">
        <v>3991</v>
      </c>
      <c r="H29" s="6">
        <v>111453</v>
      </c>
      <c r="I29" s="6">
        <v>2019</v>
      </c>
      <c r="J29" s="6">
        <v>1720194</v>
      </c>
    </row>
    <row r="30" spans="1:10" ht="14.55" customHeight="1" x14ac:dyDescent="0.25">
      <c r="A30" s="4" t="s">
        <v>58</v>
      </c>
      <c r="B30" s="4" t="s">
        <v>189</v>
      </c>
      <c r="C30" s="6">
        <v>9755</v>
      </c>
      <c r="D30" s="6">
        <v>15136</v>
      </c>
      <c r="E30" s="6">
        <v>3828</v>
      </c>
      <c r="F30" s="6">
        <v>1584</v>
      </c>
      <c r="G30" s="6">
        <v>12</v>
      </c>
      <c r="H30" s="6">
        <v>1503</v>
      </c>
      <c r="I30" s="6">
        <v>660</v>
      </c>
      <c r="J30" s="6">
        <v>32478</v>
      </c>
    </row>
    <row r="31" spans="1:10" ht="14.55" customHeight="1" x14ac:dyDescent="0.25">
      <c r="A31" s="4" t="s">
        <v>58</v>
      </c>
      <c r="B31" s="4" t="s">
        <v>190</v>
      </c>
      <c r="C31" s="6">
        <v>6108169</v>
      </c>
      <c r="D31" s="6">
        <v>3742555</v>
      </c>
      <c r="E31" s="6">
        <v>971106</v>
      </c>
      <c r="F31" s="6">
        <v>443052</v>
      </c>
      <c r="G31" s="6">
        <v>52435</v>
      </c>
      <c r="H31" s="6">
        <v>1364564</v>
      </c>
      <c r="I31" s="6">
        <v>1217324</v>
      </c>
      <c r="J31" s="6">
        <v>13899205</v>
      </c>
    </row>
    <row r="32" spans="1:10" ht="14.55" customHeight="1" x14ac:dyDescent="0.25">
      <c r="A32" s="4" t="s">
        <v>58</v>
      </c>
      <c r="B32" s="4" t="s">
        <v>191</v>
      </c>
      <c r="C32" s="6">
        <v>1066</v>
      </c>
      <c r="D32" s="6">
        <v>129047</v>
      </c>
      <c r="E32" s="6">
        <v>0</v>
      </c>
      <c r="F32" s="6">
        <v>0</v>
      </c>
      <c r="G32" s="6">
        <v>0</v>
      </c>
      <c r="H32" s="6">
        <v>77149</v>
      </c>
      <c r="I32" s="6">
        <v>10176</v>
      </c>
      <c r="J32" s="6">
        <v>217438</v>
      </c>
    </row>
    <row r="33" spans="1:10" ht="14.55" customHeight="1" x14ac:dyDescent="0.25">
      <c r="A33" s="4" t="s">
        <v>58</v>
      </c>
      <c r="B33" s="4" t="s">
        <v>192</v>
      </c>
      <c r="C33" s="6">
        <v>11132</v>
      </c>
      <c r="D33" s="6">
        <v>4525261</v>
      </c>
      <c r="E33" s="6">
        <v>1064110</v>
      </c>
      <c r="F33" s="6">
        <v>1387696</v>
      </c>
      <c r="G33" s="6">
        <v>25011</v>
      </c>
      <c r="H33" s="6">
        <v>765907</v>
      </c>
      <c r="I33" s="6">
        <v>439938</v>
      </c>
      <c r="J33" s="6">
        <v>8219055</v>
      </c>
    </row>
    <row r="34" spans="1:10" ht="14.55" customHeight="1" x14ac:dyDescent="0.25">
      <c r="A34" s="4" t="s">
        <v>58</v>
      </c>
      <c r="B34" s="4" t="s">
        <v>193</v>
      </c>
      <c r="C34" s="6">
        <v>12886</v>
      </c>
      <c r="D34" s="6">
        <v>1168541</v>
      </c>
      <c r="E34" s="6">
        <v>348047</v>
      </c>
      <c r="F34" s="6">
        <v>172987</v>
      </c>
      <c r="G34" s="6">
        <v>1499</v>
      </c>
      <c r="H34" s="6">
        <v>621349</v>
      </c>
      <c r="I34" s="6">
        <v>263125</v>
      </c>
      <c r="J34" s="6">
        <v>2588434</v>
      </c>
    </row>
    <row r="35" spans="1:10" ht="14.55" customHeight="1" x14ac:dyDescent="0.25">
      <c r="A35" s="4" t="s">
        <v>58</v>
      </c>
      <c r="B35" s="4" t="s">
        <v>194</v>
      </c>
      <c r="C35" s="6">
        <v>656</v>
      </c>
      <c r="D35" s="6">
        <v>1615</v>
      </c>
      <c r="E35" s="6">
        <v>524</v>
      </c>
      <c r="F35" s="6">
        <v>157</v>
      </c>
      <c r="G35" s="6">
        <v>15</v>
      </c>
      <c r="H35" s="6">
        <v>497898</v>
      </c>
      <c r="I35" s="6">
        <v>8248</v>
      </c>
      <c r="J35" s="6">
        <v>509113</v>
      </c>
    </row>
    <row r="36" spans="1:10" ht="14.55" customHeight="1" x14ac:dyDescent="0.25">
      <c r="A36" s="4" t="s">
        <v>58</v>
      </c>
      <c r="B36" s="4" t="s">
        <v>199</v>
      </c>
      <c r="C36" s="6">
        <v>26</v>
      </c>
      <c r="D36" s="6">
        <v>22</v>
      </c>
      <c r="E36" s="6">
        <v>22</v>
      </c>
      <c r="F36" s="6">
        <v>4</v>
      </c>
      <c r="G36" s="6">
        <v>0</v>
      </c>
      <c r="H36" s="6">
        <v>11327</v>
      </c>
      <c r="I36" s="6">
        <v>96</v>
      </c>
      <c r="J36" s="6">
        <v>11497</v>
      </c>
    </row>
    <row r="37" spans="1:10" ht="14.55" customHeight="1" x14ac:dyDescent="0.25">
      <c r="A37" s="4" t="s">
        <v>58</v>
      </c>
      <c r="B37" s="4" t="s">
        <v>200</v>
      </c>
      <c r="C37" s="6">
        <v>77</v>
      </c>
      <c r="D37" s="6">
        <v>129</v>
      </c>
      <c r="E37" s="6">
        <v>19</v>
      </c>
      <c r="F37" s="6">
        <v>5</v>
      </c>
      <c r="G37" s="6">
        <v>1</v>
      </c>
      <c r="H37" s="6">
        <v>61122</v>
      </c>
      <c r="I37" s="6">
        <v>360</v>
      </c>
      <c r="J37" s="6">
        <v>61713</v>
      </c>
    </row>
    <row r="38" spans="1:10" ht="14.55" customHeight="1" x14ac:dyDescent="0.25">
      <c r="A38" s="4" t="s">
        <v>58</v>
      </c>
      <c r="B38" s="4" t="s">
        <v>201</v>
      </c>
      <c r="C38" s="6">
        <v>499</v>
      </c>
      <c r="D38" s="6">
        <v>406</v>
      </c>
      <c r="E38" s="6">
        <v>130</v>
      </c>
      <c r="F38" s="6">
        <v>54</v>
      </c>
      <c r="G38" s="6">
        <v>2</v>
      </c>
      <c r="H38" s="6">
        <v>98815</v>
      </c>
      <c r="I38" s="6">
        <v>1016</v>
      </c>
      <c r="J38" s="6">
        <v>100922</v>
      </c>
    </row>
    <row r="39" spans="1:10" ht="14.55" customHeight="1" x14ac:dyDescent="0.25">
      <c r="A39" s="4" t="s">
        <v>58</v>
      </c>
      <c r="B39" s="4" t="s">
        <v>209</v>
      </c>
      <c r="C39" s="6">
        <v>1647</v>
      </c>
      <c r="D39" s="6">
        <v>14042</v>
      </c>
      <c r="E39" s="6">
        <v>1</v>
      </c>
      <c r="F39" s="6">
        <v>36480</v>
      </c>
      <c r="G39" s="6">
        <v>694</v>
      </c>
      <c r="H39" s="6">
        <v>17909</v>
      </c>
      <c r="I39" s="6">
        <v>6456</v>
      </c>
      <c r="J39" s="6">
        <v>77229</v>
      </c>
    </row>
    <row r="40" spans="1:10" ht="14.55" customHeight="1" x14ac:dyDescent="0.25">
      <c r="A40" s="4" t="s">
        <v>58</v>
      </c>
      <c r="B40" s="4" t="s">
        <v>210</v>
      </c>
      <c r="C40" s="6">
        <v>1495</v>
      </c>
      <c r="D40" s="6">
        <v>9326</v>
      </c>
      <c r="E40" s="6">
        <v>0</v>
      </c>
      <c r="F40" s="6">
        <v>0</v>
      </c>
      <c r="G40" s="6">
        <v>30246</v>
      </c>
      <c r="H40" s="6">
        <v>9703</v>
      </c>
      <c r="I40" s="6">
        <v>9170</v>
      </c>
      <c r="J40" s="6">
        <v>59940</v>
      </c>
    </row>
    <row r="41" spans="1:10" ht="14.55" customHeight="1" x14ac:dyDescent="0.25">
      <c r="A41" s="4" t="s">
        <v>58</v>
      </c>
      <c r="B41" s="4" t="s">
        <v>213</v>
      </c>
      <c r="C41" s="6">
        <v>1309</v>
      </c>
      <c r="D41" s="6">
        <v>663657</v>
      </c>
      <c r="E41" s="6">
        <v>328144</v>
      </c>
      <c r="F41" s="6">
        <v>30185</v>
      </c>
      <c r="G41" s="6">
        <v>857</v>
      </c>
      <c r="H41" s="6">
        <v>80383</v>
      </c>
      <c r="I41" s="6">
        <v>1592</v>
      </c>
      <c r="J41" s="6">
        <v>1106127</v>
      </c>
    </row>
    <row r="42" spans="1:10" ht="14.55" customHeight="1" x14ac:dyDescent="0.25">
      <c r="A42" s="4" t="s">
        <v>59</v>
      </c>
      <c r="B42" s="4" t="s">
        <v>189</v>
      </c>
      <c r="C42" s="6">
        <v>9555</v>
      </c>
      <c r="D42" s="6">
        <v>17454</v>
      </c>
      <c r="E42" s="6"/>
      <c r="F42" s="6"/>
      <c r="G42" s="6"/>
      <c r="H42" s="6">
        <v>2422</v>
      </c>
      <c r="I42" s="6">
        <v>1098</v>
      </c>
      <c r="J42" s="6">
        <v>30529</v>
      </c>
    </row>
    <row r="43" spans="1:10" ht="14.55" customHeight="1" x14ac:dyDescent="0.25">
      <c r="A43" s="4" t="s">
        <v>59</v>
      </c>
      <c r="B43" s="4" t="s">
        <v>190</v>
      </c>
      <c r="C43" s="6">
        <v>6654210</v>
      </c>
      <c r="D43" s="6">
        <v>5460253</v>
      </c>
      <c r="E43" s="6"/>
      <c r="F43" s="6"/>
      <c r="G43" s="6"/>
      <c r="H43" s="6">
        <v>1399164</v>
      </c>
      <c r="I43" s="6">
        <v>1317820</v>
      </c>
      <c r="J43" s="6">
        <v>14831447</v>
      </c>
    </row>
    <row r="44" spans="1:10" ht="14.55" customHeight="1" x14ac:dyDescent="0.25">
      <c r="A44" s="4" t="s">
        <v>59</v>
      </c>
      <c r="B44" s="4" t="s">
        <v>191</v>
      </c>
      <c r="C44" s="6">
        <v>1431</v>
      </c>
      <c r="D44" s="6">
        <v>212333</v>
      </c>
      <c r="E44" s="6"/>
      <c r="F44" s="6"/>
      <c r="G44" s="6"/>
      <c r="H44" s="6">
        <v>114770</v>
      </c>
      <c r="I44" s="6">
        <v>11716</v>
      </c>
      <c r="J44" s="6">
        <v>340250</v>
      </c>
    </row>
    <row r="45" spans="1:10" ht="14.55" customHeight="1" x14ac:dyDescent="0.25">
      <c r="A45" s="4" t="s">
        <v>59</v>
      </c>
      <c r="B45" s="4" t="s">
        <v>192</v>
      </c>
      <c r="C45" s="6">
        <v>15015</v>
      </c>
      <c r="D45" s="6">
        <v>5976267</v>
      </c>
      <c r="E45" s="6"/>
      <c r="F45" s="6"/>
      <c r="G45" s="6"/>
      <c r="H45" s="6">
        <v>791284</v>
      </c>
      <c r="I45" s="6">
        <v>471845</v>
      </c>
      <c r="J45" s="6">
        <v>7254411</v>
      </c>
    </row>
    <row r="46" spans="1:10" ht="14.55" customHeight="1" x14ac:dyDescent="0.25">
      <c r="A46" s="4" t="s">
        <v>59</v>
      </c>
      <c r="B46" s="4" t="s">
        <v>193</v>
      </c>
      <c r="C46" s="6">
        <v>16761</v>
      </c>
      <c r="D46" s="6">
        <v>1596637</v>
      </c>
      <c r="E46" s="6"/>
      <c r="F46" s="6"/>
      <c r="G46" s="6"/>
      <c r="H46" s="6">
        <v>627482</v>
      </c>
      <c r="I46" s="6">
        <v>321108</v>
      </c>
      <c r="J46" s="6">
        <v>2561988</v>
      </c>
    </row>
    <row r="47" spans="1:10" ht="14.55" customHeight="1" x14ac:dyDescent="0.25">
      <c r="A47" s="4" t="s">
        <v>59</v>
      </c>
      <c r="B47" s="4" t="s">
        <v>194</v>
      </c>
      <c r="C47" s="6">
        <v>619</v>
      </c>
      <c r="D47" s="6">
        <v>2591</v>
      </c>
      <c r="E47" s="6"/>
      <c r="F47" s="6"/>
      <c r="G47" s="6"/>
      <c r="H47" s="6">
        <v>459819</v>
      </c>
      <c r="I47" s="6">
        <v>5332</v>
      </c>
      <c r="J47" s="6">
        <v>468361</v>
      </c>
    </row>
    <row r="48" spans="1:10" ht="14.55" customHeight="1" x14ac:dyDescent="0.25">
      <c r="A48" s="4" t="s">
        <v>59</v>
      </c>
      <c r="B48" s="4" t="s">
        <v>199</v>
      </c>
      <c r="C48" s="6">
        <v>14</v>
      </c>
      <c r="D48" s="6">
        <v>39</v>
      </c>
      <c r="E48" s="6"/>
      <c r="F48" s="6"/>
      <c r="G48" s="6"/>
      <c r="H48" s="6">
        <v>10740</v>
      </c>
      <c r="I48" s="6">
        <v>130</v>
      </c>
      <c r="J48" s="6">
        <v>10923</v>
      </c>
    </row>
    <row r="49" spans="1:10" ht="14.55" customHeight="1" x14ac:dyDescent="0.25">
      <c r="A49" s="4" t="s">
        <v>59</v>
      </c>
      <c r="B49" s="4" t="s">
        <v>200</v>
      </c>
      <c r="C49" s="6">
        <v>46</v>
      </c>
      <c r="D49" s="6">
        <v>118</v>
      </c>
      <c r="E49" s="6"/>
      <c r="F49" s="6"/>
      <c r="G49" s="6"/>
      <c r="H49" s="6">
        <v>49318</v>
      </c>
      <c r="I49" s="6">
        <v>181</v>
      </c>
      <c r="J49" s="6">
        <v>49663</v>
      </c>
    </row>
    <row r="50" spans="1:10" ht="14.55" customHeight="1" x14ac:dyDescent="0.25">
      <c r="A50" s="4" t="s">
        <v>59</v>
      </c>
      <c r="B50" s="4" t="s">
        <v>201</v>
      </c>
      <c r="C50" s="6">
        <v>225</v>
      </c>
      <c r="D50" s="6">
        <v>427</v>
      </c>
      <c r="E50" s="6"/>
      <c r="F50" s="6"/>
      <c r="G50" s="6"/>
      <c r="H50" s="6">
        <v>99534</v>
      </c>
      <c r="I50" s="6">
        <v>490</v>
      </c>
      <c r="J50" s="6">
        <v>100676</v>
      </c>
    </row>
    <row r="51" spans="1:10" ht="14.55" customHeight="1" x14ac:dyDescent="0.25">
      <c r="A51" s="4" t="s">
        <v>59</v>
      </c>
      <c r="B51" s="4" t="s">
        <v>209</v>
      </c>
      <c r="C51" s="6">
        <v>0</v>
      </c>
      <c r="D51" s="6">
        <v>0</v>
      </c>
      <c r="E51" s="6"/>
      <c r="F51" s="6"/>
      <c r="G51" s="6"/>
      <c r="H51" s="6">
        <v>0</v>
      </c>
      <c r="I51" s="6">
        <v>0</v>
      </c>
      <c r="J51" s="6">
        <v>0</v>
      </c>
    </row>
    <row r="52" spans="1:10" ht="14.55" customHeight="1" x14ac:dyDescent="0.25">
      <c r="A52" s="4" t="s">
        <v>59</v>
      </c>
      <c r="B52" s="4" t="s">
        <v>210</v>
      </c>
      <c r="C52" s="6">
        <v>0</v>
      </c>
      <c r="D52" s="6">
        <v>0</v>
      </c>
      <c r="E52" s="6"/>
      <c r="F52" s="6"/>
      <c r="G52" s="6"/>
      <c r="H52" s="6">
        <v>0</v>
      </c>
      <c r="I52" s="6">
        <v>0</v>
      </c>
      <c r="J52" s="6">
        <v>0</v>
      </c>
    </row>
    <row r="53" spans="1:10" ht="14.55" customHeight="1" x14ac:dyDescent="0.25">
      <c r="A53" s="4" t="s">
        <v>59</v>
      </c>
      <c r="B53" s="4" t="s">
        <v>213</v>
      </c>
      <c r="C53" s="6">
        <v>170</v>
      </c>
      <c r="D53" s="6">
        <v>152183</v>
      </c>
      <c r="E53" s="6"/>
      <c r="F53" s="6"/>
      <c r="G53" s="6"/>
      <c r="H53" s="6">
        <v>10064</v>
      </c>
      <c r="I53" s="6">
        <v>295</v>
      </c>
      <c r="J53" s="6">
        <v>162712</v>
      </c>
    </row>
    <row r="54" spans="1:10" ht="14.55" customHeight="1" x14ac:dyDescent="0.25">
      <c r="A54" s="4" t="s">
        <v>60</v>
      </c>
      <c r="B54" s="4" t="s">
        <v>189</v>
      </c>
      <c r="C54" s="6">
        <v>5350</v>
      </c>
      <c r="D54" s="6">
        <v>8083</v>
      </c>
      <c r="E54" s="6"/>
      <c r="F54" s="6"/>
      <c r="G54" s="6"/>
      <c r="H54" s="6">
        <v>1179</v>
      </c>
      <c r="I54" s="6">
        <v>1776</v>
      </c>
      <c r="J54" s="6">
        <v>16388</v>
      </c>
    </row>
    <row r="55" spans="1:10" ht="14.55" customHeight="1" x14ac:dyDescent="0.25">
      <c r="A55" s="4" t="s">
        <v>60</v>
      </c>
      <c r="B55" s="4" t="s">
        <v>190</v>
      </c>
      <c r="C55" s="6">
        <v>2129027</v>
      </c>
      <c r="D55" s="6">
        <v>2075764</v>
      </c>
      <c r="E55" s="6"/>
      <c r="F55" s="6"/>
      <c r="G55" s="6"/>
      <c r="H55" s="6">
        <v>459461</v>
      </c>
      <c r="I55" s="6">
        <v>1360153</v>
      </c>
      <c r="J55" s="6">
        <v>6024405</v>
      </c>
    </row>
    <row r="56" spans="1:10" ht="14.55" customHeight="1" x14ac:dyDescent="0.25">
      <c r="A56" s="4" t="s">
        <v>60</v>
      </c>
      <c r="B56" s="4" t="s">
        <v>191</v>
      </c>
      <c r="C56" s="6">
        <v>431</v>
      </c>
      <c r="D56" s="6">
        <v>140773</v>
      </c>
      <c r="E56" s="6"/>
      <c r="F56" s="6"/>
      <c r="G56" s="6"/>
      <c r="H56" s="6">
        <v>47764</v>
      </c>
      <c r="I56" s="6">
        <v>12690</v>
      </c>
      <c r="J56" s="6">
        <v>201658</v>
      </c>
    </row>
    <row r="57" spans="1:10" ht="14.55" customHeight="1" x14ac:dyDescent="0.25">
      <c r="A57" s="4" t="s">
        <v>60</v>
      </c>
      <c r="B57" s="4" t="s">
        <v>192</v>
      </c>
      <c r="C57" s="6">
        <v>8671</v>
      </c>
      <c r="D57" s="6">
        <v>2414199</v>
      </c>
      <c r="E57" s="6"/>
      <c r="F57" s="6"/>
      <c r="G57" s="6"/>
      <c r="H57" s="6">
        <v>263222</v>
      </c>
      <c r="I57" s="6">
        <v>623298</v>
      </c>
      <c r="J57" s="6">
        <v>3309390</v>
      </c>
    </row>
    <row r="58" spans="1:10" ht="14.55" customHeight="1" x14ac:dyDescent="0.25">
      <c r="A58" s="4" t="s">
        <v>60</v>
      </c>
      <c r="B58" s="4" t="s">
        <v>193</v>
      </c>
      <c r="C58" s="6">
        <v>11910</v>
      </c>
      <c r="D58" s="6">
        <v>843303</v>
      </c>
      <c r="E58" s="6"/>
      <c r="F58" s="6"/>
      <c r="G58" s="6"/>
      <c r="H58" s="6">
        <v>252571</v>
      </c>
      <c r="I58" s="6">
        <v>498573</v>
      </c>
      <c r="J58" s="6">
        <v>1606357</v>
      </c>
    </row>
    <row r="59" spans="1:10" ht="14.55" customHeight="1" x14ac:dyDescent="0.25">
      <c r="A59" s="4" t="s">
        <v>60</v>
      </c>
      <c r="B59" s="4" t="s">
        <v>194</v>
      </c>
      <c r="C59" s="6">
        <v>319</v>
      </c>
      <c r="D59" s="6">
        <v>1137</v>
      </c>
      <c r="E59" s="6"/>
      <c r="F59" s="6"/>
      <c r="G59" s="6"/>
      <c r="H59" s="6">
        <v>164743</v>
      </c>
      <c r="I59" s="6">
        <v>4176</v>
      </c>
      <c r="J59" s="6">
        <v>170375</v>
      </c>
    </row>
    <row r="60" spans="1:10" ht="14.55" customHeight="1" x14ac:dyDescent="0.25">
      <c r="A60" s="4" t="s">
        <v>60</v>
      </c>
      <c r="B60" s="4" t="s">
        <v>199</v>
      </c>
      <c r="C60" s="6">
        <v>12</v>
      </c>
      <c r="D60" s="6">
        <v>12</v>
      </c>
      <c r="E60" s="6"/>
      <c r="F60" s="6"/>
      <c r="G60" s="6"/>
      <c r="H60" s="6">
        <v>3935</v>
      </c>
      <c r="I60" s="6">
        <v>328</v>
      </c>
      <c r="J60" s="6">
        <v>4287</v>
      </c>
    </row>
    <row r="61" spans="1:10" ht="14.55" customHeight="1" x14ac:dyDescent="0.25">
      <c r="A61" s="4" t="s">
        <v>60</v>
      </c>
      <c r="B61" s="4" t="s">
        <v>200</v>
      </c>
      <c r="C61" s="6">
        <v>27</v>
      </c>
      <c r="D61" s="6">
        <v>37</v>
      </c>
      <c r="E61" s="6"/>
      <c r="F61" s="6"/>
      <c r="G61" s="6"/>
      <c r="H61" s="6">
        <v>15948</v>
      </c>
      <c r="I61" s="6">
        <v>172</v>
      </c>
      <c r="J61" s="6">
        <v>16184</v>
      </c>
    </row>
    <row r="62" spans="1:10" ht="14.55" customHeight="1" x14ac:dyDescent="0.25">
      <c r="A62" s="4" t="s">
        <v>60</v>
      </c>
      <c r="B62" s="4" t="s">
        <v>201</v>
      </c>
      <c r="C62" s="6">
        <v>127</v>
      </c>
      <c r="D62" s="6">
        <v>251</v>
      </c>
      <c r="E62" s="6"/>
      <c r="F62" s="6"/>
      <c r="G62" s="6"/>
      <c r="H62" s="6">
        <v>38092</v>
      </c>
      <c r="I62" s="6">
        <v>519</v>
      </c>
      <c r="J62" s="6">
        <v>38989</v>
      </c>
    </row>
    <row r="63" spans="1:10" ht="14.55" customHeight="1" x14ac:dyDescent="0.25">
      <c r="A63" s="4" t="s">
        <v>60</v>
      </c>
      <c r="B63" s="4" t="s">
        <v>209</v>
      </c>
      <c r="C63" s="6">
        <v>0</v>
      </c>
      <c r="D63" s="6">
        <v>0</v>
      </c>
      <c r="E63" s="6"/>
      <c r="F63" s="6"/>
      <c r="G63" s="6"/>
      <c r="H63" s="6">
        <v>0</v>
      </c>
      <c r="I63" s="6">
        <v>0</v>
      </c>
      <c r="J63" s="6">
        <v>0</v>
      </c>
    </row>
    <row r="64" spans="1:10" ht="14.55" customHeight="1" x14ac:dyDescent="0.25">
      <c r="A64" s="4" t="s">
        <v>60</v>
      </c>
      <c r="B64" s="4" t="s">
        <v>210</v>
      </c>
      <c r="C64" s="6">
        <v>0</v>
      </c>
      <c r="D64" s="6">
        <v>0</v>
      </c>
      <c r="E64" s="6"/>
      <c r="F64" s="6"/>
      <c r="G64" s="6"/>
      <c r="H64" s="6">
        <v>0</v>
      </c>
      <c r="I64" s="6">
        <v>0</v>
      </c>
      <c r="J64" s="6">
        <v>0</v>
      </c>
    </row>
    <row r="65" spans="1:10" ht="14.55" customHeight="1" x14ac:dyDescent="0.25">
      <c r="A65" s="4" t="s">
        <v>60</v>
      </c>
      <c r="B65" s="4" t="s">
        <v>213</v>
      </c>
      <c r="C65" s="6">
        <v>0</v>
      </c>
      <c r="D65" s="6">
        <v>0</v>
      </c>
      <c r="E65" s="6"/>
      <c r="F65" s="6"/>
      <c r="G65" s="6"/>
      <c r="H65" s="6">
        <v>0</v>
      </c>
      <c r="I65" s="6">
        <v>0</v>
      </c>
      <c r="J65" s="6">
        <v>0</v>
      </c>
    </row>
    <row r="66" spans="1:10" ht="14.55" customHeight="1" x14ac:dyDescent="0.25">
      <c r="A66" s="4" t="s">
        <v>61</v>
      </c>
      <c r="B66" s="4" t="s">
        <v>189</v>
      </c>
      <c r="C66" s="6">
        <v>17398</v>
      </c>
      <c r="D66" s="6">
        <v>30236</v>
      </c>
      <c r="E66" s="6"/>
      <c r="F66" s="6"/>
      <c r="G66" s="6"/>
      <c r="H66" s="6">
        <v>4728</v>
      </c>
      <c r="I66" s="6">
        <v>2122</v>
      </c>
      <c r="J66" s="6">
        <v>54484</v>
      </c>
    </row>
    <row r="67" spans="1:10" ht="14.55" customHeight="1" x14ac:dyDescent="0.25">
      <c r="A67" s="4" t="s">
        <v>61</v>
      </c>
      <c r="B67" s="4" t="s">
        <v>190</v>
      </c>
      <c r="C67" s="6">
        <v>7467672</v>
      </c>
      <c r="D67" s="6">
        <v>5981436</v>
      </c>
      <c r="E67" s="6"/>
      <c r="F67" s="6"/>
      <c r="G67" s="6"/>
      <c r="H67" s="6">
        <v>1731287</v>
      </c>
      <c r="I67" s="6">
        <v>1020307</v>
      </c>
      <c r="J67" s="6">
        <v>16200702</v>
      </c>
    </row>
    <row r="68" spans="1:10" ht="14.55" customHeight="1" x14ac:dyDescent="0.25">
      <c r="A68" s="4" t="s">
        <v>61</v>
      </c>
      <c r="B68" s="4" t="s">
        <v>191</v>
      </c>
      <c r="C68" s="6">
        <v>898</v>
      </c>
      <c r="D68" s="6">
        <v>273753</v>
      </c>
      <c r="E68" s="6"/>
      <c r="F68" s="6"/>
      <c r="G68" s="6"/>
      <c r="H68" s="6">
        <v>174832</v>
      </c>
      <c r="I68" s="6">
        <v>9075</v>
      </c>
      <c r="J68" s="6">
        <v>458558</v>
      </c>
    </row>
    <row r="69" spans="1:10" ht="14.55" customHeight="1" x14ac:dyDescent="0.25">
      <c r="A69" s="4" t="s">
        <v>61</v>
      </c>
      <c r="B69" s="4" t="s">
        <v>192</v>
      </c>
      <c r="C69" s="6">
        <v>17522</v>
      </c>
      <c r="D69" s="6">
        <v>7785889</v>
      </c>
      <c r="E69" s="6"/>
      <c r="F69" s="6"/>
      <c r="G69" s="6"/>
      <c r="H69" s="6">
        <v>954048</v>
      </c>
      <c r="I69" s="6">
        <v>449963</v>
      </c>
      <c r="J69" s="6">
        <v>9207422</v>
      </c>
    </row>
    <row r="70" spans="1:10" ht="14.55" customHeight="1" x14ac:dyDescent="0.25">
      <c r="A70" s="4" t="s">
        <v>61</v>
      </c>
      <c r="B70" s="4" t="s">
        <v>193</v>
      </c>
      <c r="C70" s="6">
        <v>22484</v>
      </c>
      <c r="D70" s="6">
        <v>1846457</v>
      </c>
      <c r="E70" s="6"/>
      <c r="F70" s="6"/>
      <c r="G70" s="6"/>
      <c r="H70" s="6">
        <v>718590</v>
      </c>
      <c r="I70" s="6">
        <v>202908</v>
      </c>
      <c r="J70" s="6">
        <v>2790439</v>
      </c>
    </row>
    <row r="71" spans="1:10" ht="14.55" customHeight="1" x14ac:dyDescent="0.25">
      <c r="A71" s="4" t="s">
        <v>61</v>
      </c>
      <c r="B71" s="4" t="s">
        <v>194</v>
      </c>
      <c r="C71" s="6">
        <v>1614</v>
      </c>
      <c r="D71" s="6">
        <v>2551</v>
      </c>
      <c r="E71" s="6"/>
      <c r="F71" s="6"/>
      <c r="G71" s="6"/>
      <c r="H71" s="6">
        <v>661551</v>
      </c>
      <c r="I71" s="6">
        <v>5338</v>
      </c>
      <c r="J71" s="6">
        <v>671054</v>
      </c>
    </row>
    <row r="72" spans="1:10" ht="14.55" customHeight="1" x14ac:dyDescent="0.25">
      <c r="A72" s="4" t="s">
        <v>61</v>
      </c>
      <c r="B72" s="4" t="s">
        <v>199</v>
      </c>
      <c r="C72" s="6">
        <v>26</v>
      </c>
      <c r="D72" s="6">
        <v>33</v>
      </c>
      <c r="E72" s="6"/>
      <c r="F72" s="6"/>
      <c r="G72" s="6"/>
      <c r="H72" s="6">
        <v>15024</v>
      </c>
      <c r="I72" s="6">
        <v>77</v>
      </c>
      <c r="J72" s="6">
        <v>15160</v>
      </c>
    </row>
    <row r="73" spans="1:10" ht="14.55" customHeight="1" x14ac:dyDescent="0.25">
      <c r="A73" s="4" t="s">
        <v>61</v>
      </c>
      <c r="B73" s="4" t="s">
        <v>200</v>
      </c>
      <c r="C73" s="6">
        <v>84</v>
      </c>
      <c r="D73" s="6">
        <v>173</v>
      </c>
      <c r="E73" s="6"/>
      <c r="F73" s="6"/>
      <c r="G73" s="6"/>
      <c r="H73" s="6">
        <v>77133</v>
      </c>
      <c r="I73" s="6">
        <v>208</v>
      </c>
      <c r="J73" s="6">
        <v>77598</v>
      </c>
    </row>
    <row r="74" spans="1:10" ht="14.55" customHeight="1" x14ac:dyDescent="0.25">
      <c r="A74" s="4" t="s">
        <v>61</v>
      </c>
      <c r="B74" s="4" t="s">
        <v>201</v>
      </c>
      <c r="C74" s="6">
        <v>359</v>
      </c>
      <c r="D74" s="6">
        <v>603</v>
      </c>
      <c r="E74" s="6"/>
      <c r="F74" s="6"/>
      <c r="G74" s="6"/>
      <c r="H74" s="6">
        <v>134878</v>
      </c>
      <c r="I74" s="6">
        <v>577</v>
      </c>
      <c r="J74" s="6">
        <v>136417</v>
      </c>
    </row>
    <row r="75" spans="1:10" ht="14.55" customHeight="1" x14ac:dyDescent="0.25">
      <c r="A75" s="4" t="s">
        <v>61</v>
      </c>
      <c r="B75" s="4" t="s">
        <v>209</v>
      </c>
      <c r="C75" s="6">
        <v>0</v>
      </c>
      <c r="D75" s="6">
        <v>0</v>
      </c>
      <c r="E75" s="6"/>
      <c r="F75" s="6"/>
      <c r="G75" s="6"/>
      <c r="H75" s="6">
        <v>0</v>
      </c>
      <c r="I75" s="6">
        <v>0</v>
      </c>
      <c r="J75" s="6">
        <v>0</v>
      </c>
    </row>
    <row r="76" spans="1:10" ht="14.55" customHeight="1" x14ac:dyDescent="0.25">
      <c r="A76" s="4" t="s">
        <v>61</v>
      </c>
      <c r="B76" s="4" t="s">
        <v>210</v>
      </c>
      <c r="C76" s="6">
        <v>0</v>
      </c>
      <c r="D76" s="6">
        <v>0</v>
      </c>
      <c r="E76" s="6"/>
      <c r="F76" s="6"/>
      <c r="G76" s="6"/>
      <c r="H76" s="6">
        <v>0</v>
      </c>
      <c r="I76" s="6">
        <v>0</v>
      </c>
      <c r="J76" s="6">
        <v>0</v>
      </c>
    </row>
    <row r="77" spans="1:10" ht="14.55" customHeight="1" x14ac:dyDescent="0.25">
      <c r="A77" s="4" t="s">
        <v>61</v>
      </c>
      <c r="B77" s="4" t="s">
        <v>213</v>
      </c>
      <c r="C77" s="6">
        <v>0</v>
      </c>
      <c r="D77" s="6">
        <v>0</v>
      </c>
      <c r="E77" s="6"/>
      <c r="F77" s="6"/>
      <c r="G77" s="6"/>
      <c r="H77" s="6">
        <v>0</v>
      </c>
      <c r="I77" s="6">
        <v>0</v>
      </c>
      <c r="J77" s="6">
        <v>0</v>
      </c>
    </row>
    <row r="78" spans="1:10" x14ac:dyDescent="0.25">
      <c r="A78" s="4"/>
      <c r="B78" s="4"/>
      <c r="C78" s="6"/>
      <c r="D78" s="6"/>
      <c r="E78" s="6"/>
      <c r="F78" s="6"/>
      <c r="G78" s="6"/>
      <c r="H78" s="6"/>
      <c r="I78" s="6"/>
      <c r="J78" s="6"/>
    </row>
    <row r="79" spans="1:10" x14ac:dyDescent="0.25">
      <c r="A79" s="4"/>
      <c r="B79" s="4"/>
      <c r="C79" s="6"/>
      <c r="D79" s="6"/>
      <c r="E79" s="6"/>
      <c r="F79" s="6"/>
      <c r="G79" s="6"/>
      <c r="H79" s="6"/>
      <c r="I79" s="6"/>
      <c r="J79" s="6"/>
    </row>
    <row r="80" spans="1:10" x14ac:dyDescent="0.25">
      <c r="A80" s="4"/>
      <c r="B80" s="4"/>
      <c r="C80" s="6"/>
      <c r="D80" s="6"/>
      <c r="E80" s="6"/>
      <c r="F80" s="6"/>
      <c r="G80" s="6"/>
      <c r="H80" s="6"/>
      <c r="I80" s="6"/>
      <c r="J80" s="6"/>
    </row>
    <row r="81" spans="1:10" x14ac:dyDescent="0.25">
      <c r="A81" s="4"/>
      <c r="B81" s="4"/>
      <c r="C81" s="6"/>
      <c r="D81" s="6"/>
      <c r="E81" s="6"/>
      <c r="F81" s="6"/>
      <c r="G81" s="6"/>
      <c r="H81" s="6"/>
      <c r="I81" s="6"/>
      <c r="J81" s="6"/>
    </row>
    <row r="82" spans="1:10" x14ac:dyDescent="0.25">
      <c r="A82" s="4"/>
      <c r="B82" s="4"/>
      <c r="C82" s="6"/>
      <c r="D82" s="6"/>
      <c r="E82" s="6"/>
      <c r="F82" s="6"/>
      <c r="G82" s="6"/>
      <c r="H82" s="6"/>
      <c r="I82" s="6"/>
      <c r="J82" s="6"/>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60"/>
  <sheetViews>
    <sheetView showGridLines="0" workbookViewId="0"/>
  </sheetViews>
  <sheetFormatPr defaultColWidth="11.5546875" defaultRowHeight="13.2" x14ac:dyDescent="0.25"/>
  <cols>
    <col min="1" max="1" width="20.6640625" customWidth="1"/>
    <col min="2" max="2" width="44.6640625" customWidth="1"/>
    <col min="3" max="10" width="14.6640625" customWidth="1"/>
  </cols>
  <sheetData>
    <row r="1" spans="1:10" ht="14.55" customHeight="1" x14ac:dyDescent="0.25">
      <c r="A1" s="1" t="s">
        <v>214</v>
      </c>
    </row>
    <row r="2" spans="1:10" ht="28.95" customHeight="1" x14ac:dyDescent="0.25">
      <c r="A2" s="1" t="s">
        <v>42</v>
      </c>
    </row>
    <row r="3" spans="1:10" ht="14.55" customHeight="1" x14ac:dyDescent="0.25">
      <c r="A3" t="s">
        <v>43</v>
      </c>
    </row>
    <row r="4" spans="1:10" ht="14.55" customHeight="1" x14ac:dyDescent="0.25">
      <c r="A4" t="s">
        <v>90</v>
      </c>
    </row>
    <row r="5" spans="1:10" ht="28.95" customHeight="1" x14ac:dyDescent="0.25">
      <c r="A5" s="3" t="s">
        <v>3</v>
      </c>
      <c r="B5" s="3" t="s">
        <v>31</v>
      </c>
      <c r="C5" s="5" t="s">
        <v>46</v>
      </c>
      <c r="D5" s="5" t="s">
        <v>47</v>
      </c>
      <c r="E5" s="5" t="s">
        <v>48</v>
      </c>
      <c r="F5" s="5" t="s">
        <v>49</v>
      </c>
      <c r="G5" s="5" t="s">
        <v>50</v>
      </c>
      <c r="H5" s="5" t="s">
        <v>51</v>
      </c>
      <c r="I5" s="5" t="s">
        <v>52</v>
      </c>
      <c r="J5" s="5" t="s">
        <v>55</v>
      </c>
    </row>
    <row r="6" spans="1:10" ht="14.55" customHeight="1" x14ac:dyDescent="0.25">
      <c r="A6" s="4" t="s">
        <v>56</v>
      </c>
      <c r="B6" s="4" t="s">
        <v>187</v>
      </c>
      <c r="C6" s="6">
        <v>668805</v>
      </c>
      <c r="D6" s="6">
        <v>140</v>
      </c>
      <c r="E6" s="6">
        <v>174982</v>
      </c>
      <c r="F6" s="6">
        <v>75023</v>
      </c>
      <c r="G6" s="6">
        <v>1260</v>
      </c>
      <c r="H6" s="6">
        <v>11634</v>
      </c>
      <c r="I6" s="6">
        <v>4925</v>
      </c>
      <c r="J6" s="6">
        <v>936769</v>
      </c>
    </row>
    <row r="7" spans="1:10" ht="14.55" customHeight="1" x14ac:dyDescent="0.25">
      <c r="A7" s="4" t="s">
        <v>56</v>
      </c>
      <c r="B7" s="4" t="s">
        <v>188</v>
      </c>
      <c r="C7" s="6">
        <v>5257800</v>
      </c>
      <c r="D7" s="6">
        <v>320</v>
      </c>
      <c r="E7" s="6">
        <v>979362</v>
      </c>
      <c r="F7" s="6">
        <v>467157</v>
      </c>
      <c r="G7" s="6">
        <v>2597</v>
      </c>
      <c r="H7" s="6">
        <v>27285</v>
      </c>
      <c r="I7" s="6">
        <v>21473</v>
      </c>
      <c r="J7" s="6">
        <v>6755994</v>
      </c>
    </row>
    <row r="8" spans="1:10" ht="14.55" customHeight="1" x14ac:dyDescent="0.25">
      <c r="A8" s="4" t="s">
        <v>56</v>
      </c>
      <c r="B8" s="4" t="s">
        <v>189</v>
      </c>
      <c r="C8" s="6">
        <v>33440</v>
      </c>
      <c r="D8" s="6">
        <v>228</v>
      </c>
      <c r="E8" s="6">
        <v>120142</v>
      </c>
      <c r="F8" s="6">
        <v>69951</v>
      </c>
      <c r="G8" s="6">
        <v>715</v>
      </c>
      <c r="H8" s="6">
        <v>1498</v>
      </c>
      <c r="I8" s="6">
        <v>1646</v>
      </c>
      <c r="J8" s="6">
        <v>227620</v>
      </c>
    </row>
    <row r="9" spans="1:10" ht="14.55" customHeight="1" x14ac:dyDescent="0.25">
      <c r="A9" s="4" t="s">
        <v>56</v>
      </c>
      <c r="B9" s="4" t="s">
        <v>190</v>
      </c>
      <c r="C9" s="6">
        <v>553315</v>
      </c>
      <c r="D9" s="6">
        <v>457</v>
      </c>
      <c r="E9" s="6">
        <v>237232</v>
      </c>
      <c r="F9" s="6">
        <v>130822</v>
      </c>
      <c r="G9" s="6">
        <v>7783</v>
      </c>
      <c r="H9" s="6">
        <v>19728</v>
      </c>
      <c r="I9" s="6">
        <v>92263</v>
      </c>
      <c r="J9" s="6">
        <v>1041600</v>
      </c>
    </row>
    <row r="10" spans="1:10" ht="14.55" customHeight="1" x14ac:dyDescent="0.25">
      <c r="A10" s="4" t="s">
        <v>56</v>
      </c>
      <c r="B10" s="4" t="s">
        <v>191</v>
      </c>
      <c r="C10" s="6">
        <v>0</v>
      </c>
      <c r="D10" s="6">
        <v>26</v>
      </c>
      <c r="E10" s="6">
        <v>0</v>
      </c>
      <c r="F10" s="6">
        <v>0</v>
      </c>
      <c r="G10" s="6">
        <v>0</v>
      </c>
      <c r="H10" s="6">
        <v>5</v>
      </c>
      <c r="I10" s="6">
        <v>0</v>
      </c>
      <c r="J10" s="6">
        <v>31</v>
      </c>
    </row>
    <row r="11" spans="1:10" ht="14.55" customHeight="1" x14ac:dyDescent="0.25">
      <c r="A11" s="4" t="s">
        <v>56</v>
      </c>
      <c r="B11" s="4" t="s">
        <v>192</v>
      </c>
      <c r="C11" s="6">
        <v>4173</v>
      </c>
      <c r="D11" s="6">
        <v>488</v>
      </c>
      <c r="E11" s="6">
        <v>1276711</v>
      </c>
      <c r="F11" s="6">
        <v>715888</v>
      </c>
      <c r="G11" s="6">
        <v>7332</v>
      </c>
      <c r="H11" s="6">
        <v>12661</v>
      </c>
      <c r="I11" s="6">
        <v>41324</v>
      </c>
      <c r="J11" s="6">
        <v>2058577</v>
      </c>
    </row>
    <row r="12" spans="1:10" ht="14.55" customHeight="1" x14ac:dyDescent="0.25">
      <c r="A12" s="4" t="s">
        <v>56</v>
      </c>
      <c r="B12" s="4" t="s">
        <v>193</v>
      </c>
      <c r="C12" s="6">
        <v>2008</v>
      </c>
      <c r="D12" s="6">
        <v>400</v>
      </c>
      <c r="E12" s="6">
        <v>342816</v>
      </c>
      <c r="F12" s="6">
        <v>150161</v>
      </c>
      <c r="G12" s="6">
        <v>530</v>
      </c>
      <c r="H12" s="6">
        <v>1869</v>
      </c>
      <c r="I12" s="6">
        <v>20227</v>
      </c>
      <c r="J12" s="6">
        <v>518011</v>
      </c>
    </row>
    <row r="13" spans="1:10" ht="14.55" customHeight="1" x14ac:dyDescent="0.25">
      <c r="A13" s="4" t="s">
        <v>56</v>
      </c>
      <c r="B13" s="4" t="s">
        <v>194</v>
      </c>
      <c r="C13" s="6">
        <v>32</v>
      </c>
      <c r="D13" s="6">
        <v>12</v>
      </c>
      <c r="E13" s="6">
        <v>810</v>
      </c>
      <c r="F13" s="6">
        <v>444</v>
      </c>
      <c r="G13" s="6">
        <v>7</v>
      </c>
      <c r="H13" s="6">
        <v>6750</v>
      </c>
      <c r="I13" s="6">
        <v>91</v>
      </c>
      <c r="J13" s="6">
        <v>8146</v>
      </c>
    </row>
    <row r="14" spans="1:10" ht="14.55" customHeight="1" x14ac:dyDescent="0.25">
      <c r="A14" s="4" t="s">
        <v>56</v>
      </c>
      <c r="B14" s="4" t="s">
        <v>195</v>
      </c>
      <c r="C14" s="6">
        <v>122</v>
      </c>
      <c r="D14" s="6">
        <v>0</v>
      </c>
      <c r="E14" s="6">
        <v>44</v>
      </c>
      <c r="F14" s="6">
        <v>19</v>
      </c>
      <c r="G14" s="6">
        <v>1</v>
      </c>
      <c r="H14" s="6">
        <v>1852</v>
      </c>
      <c r="I14" s="6">
        <v>14</v>
      </c>
      <c r="J14" s="6">
        <v>2052</v>
      </c>
    </row>
    <row r="15" spans="1:10" ht="14.55" customHeight="1" x14ac:dyDescent="0.25">
      <c r="A15" s="4" t="s">
        <v>56</v>
      </c>
      <c r="B15" s="4" t="s">
        <v>196</v>
      </c>
      <c r="C15" s="6">
        <v>0</v>
      </c>
      <c r="D15" s="6">
        <v>0</v>
      </c>
      <c r="E15" s="6">
        <v>0</v>
      </c>
      <c r="F15" s="6">
        <v>1</v>
      </c>
      <c r="G15" s="6">
        <v>0</v>
      </c>
      <c r="H15" s="6">
        <v>595</v>
      </c>
      <c r="I15" s="6">
        <v>0</v>
      </c>
      <c r="J15" s="6">
        <v>596</v>
      </c>
    </row>
    <row r="16" spans="1:10" ht="14.55" customHeight="1" x14ac:dyDescent="0.25">
      <c r="A16" s="4" t="s">
        <v>56</v>
      </c>
      <c r="B16" s="4" t="s">
        <v>197</v>
      </c>
      <c r="C16" s="6">
        <v>0</v>
      </c>
      <c r="D16" s="6">
        <v>0</v>
      </c>
      <c r="E16" s="6">
        <v>0</v>
      </c>
      <c r="F16" s="6">
        <v>1</v>
      </c>
      <c r="G16" s="6">
        <v>0</v>
      </c>
      <c r="H16" s="6">
        <v>108</v>
      </c>
      <c r="I16" s="6">
        <v>1</v>
      </c>
      <c r="J16" s="6">
        <v>110</v>
      </c>
    </row>
    <row r="17" spans="1:10" ht="14.55" customHeight="1" x14ac:dyDescent="0.25">
      <c r="A17" s="4" t="s">
        <v>56</v>
      </c>
      <c r="B17" s="4" t="s">
        <v>198</v>
      </c>
      <c r="C17" s="6">
        <v>0</v>
      </c>
      <c r="D17" s="6">
        <v>0</v>
      </c>
      <c r="E17" s="6">
        <v>0</v>
      </c>
      <c r="F17" s="6">
        <v>1</v>
      </c>
      <c r="G17" s="6">
        <v>0</v>
      </c>
      <c r="H17" s="6">
        <v>24</v>
      </c>
      <c r="I17" s="6">
        <v>0</v>
      </c>
      <c r="J17" s="6">
        <v>25</v>
      </c>
    </row>
    <row r="18" spans="1:10" ht="14.55" customHeight="1" x14ac:dyDescent="0.25">
      <c r="A18" s="4" t="s">
        <v>56</v>
      </c>
      <c r="B18" s="4" t="s">
        <v>199</v>
      </c>
      <c r="C18" s="6">
        <v>0</v>
      </c>
      <c r="D18" s="6">
        <v>0</v>
      </c>
      <c r="E18" s="6">
        <v>2</v>
      </c>
      <c r="F18" s="6">
        <v>1</v>
      </c>
      <c r="G18" s="6">
        <v>0</v>
      </c>
      <c r="H18" s="6">
        <v>506</v>
      </c>
      <c r="I18" s="6">
        <v>1</v>
      </c>
      <c r="J18" s="6">
        <v>510</v>
      </c>
    </row>
    <row r="19" spans="1:10" ht="14.55" customHeight="1" x14ac:dyDescent="0.25">
      <c r="A19" s="4" t="s">
        <v>56</v>
      </c>
      <c r="B19" s="4" t="s">
        <v>200</v>
      </c>
      <c r="C19" s="6">
        <v>4</v>
      </c>
      <c r="D19" s="6">
        <v>0</v>
      </c>
      <c r="E19" s="6">
        <v>1</v>
      </c>
      <c r="F19" s="6">
        <v>1</v>
      </c>
      <c r="G19" s="6">
        <v>0</v>
      </c>
      <c r="H19" s="6">
        <v>2544</v>
      </c>
      <c r="I19" s="6">
        <v>3</v>
      </c>
      <c r="J19" s="6">
        <v>2553</v>
      </c>
    </row>
    <row r="20" spans="1:10" ht="14.55" customHeight="1" x14ac:dyDescent="0.25">
      <c r="A20" s="4" t="s">
        <v>56</v>
      </c>
      <c r="B20" s="4" t="s">
        <v>201</v>
      </c>
      <c r="C20" s="6">
        <v>288</v>
      </c>
      <c r="D20" s="6">
        <v>0</v>
      </c>
      <c r="E20" s="6">
        <v>39</v>
      </c>
      <c r="F20" s="6">
        <v>16</v>
      </c>
      <c r="G20" s="6">
        <v>1</v>
      </c>
      <c r="H20" s="6">
        <v>1527</v>
      </c>
      <c r="I20" s="6">
        <v>21</v>
      </c>
      <c r="J20" s="6">
        <v>1892</v>
      </c>
    </row>
    <row r="21" spans="1:10" ht="14.55" customHeight="1" x14ac:dyDescent="0.25">
      <c r="A21" s="4" t="s">
        <v>56</v>
      </c>
      <c r="B21" s="4" t="s">
        <v>202</v>
      </c>
      <c r="C21" s="6">
        <v>12579</v>
      </c>
      <c r="D21" s="6">
        <v>43</v>
      </c>
      <c r="E21" s="6">
        <v>5170</v>
      </c>
      <c r="F21" s="6">
        <v>4748</v>
      </c>
      <c r="G21" s="6">
        <v>229</v>
      </c>
      <c r="H21" s="6">
        <v>224</v>
      </c>
      <c r="I21" s="6">
        <v>898</v>
      </c>
      <c r="J21" s="6">
        <v>23891</v>
      </c>
    </row>
    <row r="22" spans="1:10" ht="14.55" customHeight="1" x14ac:dyDescent="0.25">
      <c r="A22" s="4" t="s">
        <v>56</v>
      </c>
      <c r="B22" s="4" t="s">
        <v>203</v>
      </c>
      <c r="C22" s="6">
        <v>8691371</v>
      </c>
      <c r="D22" s="6">
        <v>679</v>
      </c>
      <c r="E22" s="6">
        <v>1648457</v>
      </c>
      <c r="F22" s="6">
        <v>772648</v>
      </c>
      <c r="G22" s="6">
        <v>10516</v>
      </c>
      <c r="H22" s="6">
        <v>73976</v>
      </c>
      <c r="I22" s="6">
        <v>204947</v>
      </c>
      <c r="J22" s="6">
        <v>11402594</v>
      </c>
    </row>
    <row r="23" spans="1:10" ht="14.55" customHeight="1" x14ac:dyDescent="0.25">
      <c r="A23" s="4" t="s">
        <v>56</v>
      </c>
      <c r="B23" s="4" t="s">
        <v>204</v>
      </c>
      <c r="C23" s="6">
        <v>12444</v>
      </c>
      <c r="D23" s="6">
        <v>32</v>
      </c>
      <c r="E23" s="6">
        <v>9892</v>
      </c>
      <c r="F23" s="6">
        <v>6646</v>
      </c>
      <c r="G23" s="6">
        <v>643</v>
      </c>
      <c r="H23" s="6">
        <v>517</v>
      </c>
      <c r="I23" s="6">
        <v>66546</v>
      </c>
      <c r="J23" s="6">
        <v>96720</v>
      </c>
    </row>
    <row r="24" spans="1:10" ht="14.55" customHeight="1" x14ac:dyDescent="0.25">
      <c r="A24" s="4" t="s">
        <v>56</v>
      </c>
      <c r="B24" s="4" t="s">
        <v>205</v>
      </c>
      <c r="C24" s="6">
        <v>1193183</v>
      </c>
      <c r="D24" s="6">
        <v>514</v>
      </c>
      <c r="E24" s="6">
        <v>305126</v>
      </c>
      <c r="F24" s="6">
        <v>146375</v>
      </c>
      <c r="G24" s="6">
        <v>3026</v>
      </c>
      <c r="H24" s="6">
        <v>39248</v>
      </c>
      <c r="I24" s="6">
        <v>326255</v>
      </c>
      <c r="J24" s="6">
        <v>2013727</v>
      </c>
    </row>
    <row r="25" spans="1:10" ht="14.55" customHeight="1" x14ac:dyDescent="0.25">
      <c r="A25" s="4" t="s">
        <v>56</v>
      </c>
      <c r="B25" s="4" t="s">
        <v>206</v>
      </c>
      <c r="C25" s="6">
        <v>13</v>
      </c>
      <c r="D25" s="6">
        <v>0</v>
      </c>
      <c r="E25" s="6">
        <v>24</v>
      </c>
      <c r="F25" s="6">
        <v>15</v>
      </c>
      <c r="G25" s="6">
        <v>1</v>
      </c>
      <c r="H25" s="6">
        <v>4364</v>
      </c>
      <c r="I25" s="6">
        <v>45</v>
      </c>
      <c r="J25" s="6">
        <v>4462</v>
      </c>
    </row>
    <row r="26" spans="1:10" ht="14.55" customHeight="1" x14ac:dyDescent="0.25">
      <c r="A26" s="4" t="s">
        <v>56</v>
      </c>
      <c r="B26" s="4" t="s">
        <v>207</v>
      </c>
      <c r="C26" s="6">
        <v>21154</v>
      </c>
      <c r="D26" s="6">
        <v>5</v>
      </c>
      <c r="E26" s="6">
        <v>7805</v>
      </c>
      <c r="F26" s="6">
        <v>3399</v>
      </c>
      <c r="G26" s="6">
        <v>108</v>
      </c>
      <c r="H26" s="6">
        <v>27561</v>
      </c>
      <c r="I26" s="6">
        <v>16118</v>
      </c>
      <c r="J26" s="6">
        <v>76150</v>
      </c>
    </row>
    <row r="27" spans="1:10" ht="14.55" customHeight="1" x14ac:dyDescent="0.25">
      <c r="A27" s="4" t="s">
        <v>56</v>
      </c>
      <c r="B27" s="4" t="s">
        <v>208</v>
      </c>
      <c r="C27" s="6">
        <v>2</v>
      </c>
      <c r="D27" s="6">
        <v>0</v>
      </c>
      <c r="E27" s="6">
        <v>149</v>
      </c>
      <c r="F27" s="6">
        <v>4</v>
      </c>
      <c r="G27" s="6">
        <v>0</v>
      </c>
      <c r="H27" s="6">
        <v>67</v>
      </c>
      <c r="I27" s="6">
        <v>3</v>
      </c>
      <c r="J27" s="6">
        <v>225</v>
      </c>
    </row>
    <row r="28" spans="1:10" ht="14.55" customHeight="1" x14ac:dyDescent="0.25">
      <c r="A28" s="4" t="s">
        <v>56</v>
      </c>
      <c r="B28" s="4" t="s">
        <v>209</v>
      </c>
      <c r="C28" s="6">
        <v>40</v>
      </c>
      <c r="D28" s="6">
        <v>4</v>
      </c>
      <c r="E28" s="6">
        <v>0</v>
      </c>
      <c r="F28" s="6">
        <v>8558</v>
      </c>
      <c r="G28" s="6">
        <v>177</v>
      </c>
      <c r="H28" s="6">
        <v>708</v>
      </c>
      <c r="I28" s="6">
        <v>692</v>
      </c>
      <c r="J28" s="6">
        <v>10179</v>
      </c>
    </row>
    <row r="29" spans="1:10" ht="14.55" customHeight="1" x14ac:dyDescent="0.25">
      <c r="A29" s="4" t="s">
        <v>56</v>
      </c>
      <c r="B29" s="4" t="s">
        <v>210</v>
      </c>
      <c r="C29" s="6">
        <v>55</v>
      </c>
      <c r="D29" s="6">
        <v>1</v>
      </c>
      <c r="E29" s="6">
        <v>0</v>
      </c>
      <c r="F29" s="6">
        <v>0</v>
      </c>
      <c r="G29" s="6">
        <v>11793</v>
      </c>
      <c r="H29" s="6">
        <v>1180</v>
      </c>
      <c r="I29" s="6">
        <v>1754</v>
      </c>
      <c r="J29" s="6">
        <v>14783</v>
      </c>
    </row>
    <row r="30" spans="1:10" ht="14.55" customHeight="1" x14ac:dyDescent="0.25">
      <c r="A30" s="4" t="s">
        <v>56</v>
      </c>
      <c r="B30" s="4" t="s">
        <v>211</v>
      </c>
      <c r="C30" s="6">
        <v>108</v>
      </c>
      <c r="D30" s="6">
        <v>2</v>
      </c>
      <c r="E30" s="6">
        <v>38784</v>
      </c>
      <c r="F30" s="6">
        <v>1444</v>
      </c>
      <c r="G30" s="6">
        <v>32</v>
      </c>
      <c r="H30" s="6">
        <v>353</v>
      </c>
      <c r="I30" s="6">
        <v>84</v>
      </c>
      <c r="J30" s="6">
        <v>40807</v>
      </c>
    </row>
    <row r="31" spans="1:10" ht="14.55" customHeight="1" x14ac:dyDescent="0.25">
      <c r="A31" s="4" t="s">
        <v>57</v>
      </c>
      <c r="B31" s="4" t="s">
        <v>187</v>
      </c>
      <c r="C31" s="6">
        <v>613516</v>
      </c>
      <c r="D31" s="6">
        <v>1740</v>
      </c>
      <c r="E31" s="6">
        <v>173654</v>
      </c>
      <c r="F31" s="6">
        <v>67874</v>
      </c>
      <c r="G31" s="6">
        <v>1235</v>
      </c>
      <c r="H31" s="6">
        <v>11435</v>
      </c>
      <c r="I31" s="6">
        <v>4668</v>
      </c>
      <c r="J31" s="6">
        <v>874122</v>
      </c>
    </row>
    <row r="32" spans="1:10" ht="14.55" customHeight="1" x14ac:dyDescent="0.25">
      <c r="A32" s="4" t="s">
        <v>57</v>
      </c>
      <c r="B32" s="4" t="s">
        <v>188</v>
      </c>
      <c r="C32" s="6">
        <v>4792932</v>
      </c>
      <c r="D32" s="6">
        <v>4607</v>
      </c>
      <c r="E32" s="6">
        <v>999184</v>
      </c>
      <c r="F32" s="6">
        <v>422902</v>
      </c>
      <c r="G32" s="6">
        <v>2582</v>
      </c>
      <c r="H32" s="6">
        <v>24956</v>
      </c>
      <c r="I32" s="6">
        <v>22719</v>
      </c>
      <c r="J32" s="6">
        <v>6269882</v>
      </c>
    </row>
    <row r="33" spans="1:10" ht="14.55" customHeight="1" x14ac:dyDescent="0.25">
      <c r="A33" s="4" t="s">
        <v>57</v>
      </c>
      <c r="B33" s="4" t="s">
        <v>189</v>
      </c>
      <c r="C33" s="6">
        <v>31781</v>
      </c>
      <c r="D33" s="6">
        <v>1898</v>
      </c>
      <c r="E33" s="6">
        <v>101087</v>
      </c>
      <c r="F33" s="6">
        <v>37428</v>
      </c>
      <c r="G33" s="6">
        <v>295</v>
      </c>
      <c r="H33" s="6">
        <v>1087</v>
      </c>
      <c r="I33" s="6">
        <v>668</v>
      </c>
      <c r="J33" s="6">
        <v>174244</v>
      </c>
    </row>
    <row r="34" spans="1:10" ht="14.55" customHeight="1" x14ac:dyDescent="0.25">
      <c r="A34" s="4" t="s">
        <v>57</v>
      </c>
      <c r="B34" s="4" t="s">
        <v>190</v>
      </c>
      <c r="C34" s="6">
        <v>505496</v>
      </c>
      <c r="D34" s="6">
        <v>6220</v>
      </c>
      <c r="E34" s="6">
        <v>233234</v>
      </c>
      <c r="F34" s="6">
        <v>120585</v>
      </c>
      <c r="G34" s="6">
        <v>7666</v>
      </c>
      <c r="H34" s="6">
        <v>18934</v>
      </c>
      <c r="I34" s="6">
        <v>86477</v>
      </c>
      <c r="J34" s="6">
        <v>978612</v>
      </c>
    </row>
    <row r="35" spans="1:10" ht="14.55" customHeight="1" x14ac:dyDescent="0.25">
      <c r="A35" s="4" t="s">
        <v>57</v>
      </c>
      <c r="B35" s="4" t="s">
        <v>191</v>
      </c>
      <c r="C35" s="6">
        <v>1</v>
      </c>
      <c r="D35" s="6">
        <v>259</v>
      </c>
      <c r="E35" s="6">
        <v>0</v>
      </c>
      <c r="F35" s="6">
        <v>0</v>
      </c>
      <c r="G35" s="6">
        <v>0</v>
      </c>
      <c r="H35" s="6">
        <v>47</v>
      </c>
      <c r="I35" s="6">
        <v>3</v>
      </c>
      <c r="J35" s="6">
        <v>310</v>
      </c>
    </row>
    <row r="36" spans="1:10" ht="14.55" customHeight="1" x14ac:dyDescent="0.25">
      <c r="A36" s="4" t="s">
        <v>57</v>
      </c>
      <c r="B36" s="4" t="s">
        <v>192</v>
      </c>
      <c r="C36" s="6">
        <v>3593</v>
      </c>
      <c r="D36" s="6">
        <v>6912</v>
      </c>
      <c r="E36" s="6">
        <v>1233425</v>
      </c>
      <c r="F36" s="6">
        <v>643218</v>
      </c>
      <c r="G36" s="6">
        <v>7069</v>
      </c>
      <c r="H36" s="6">
        <v>12730</v>
      </c>
      <c r="I36" s="6">
        <v>39655</v>
      </c>
      <c r="J36" s="6">
        <v>1946602</v>
      </c>
    </row>
    <row r="37" spans="1:10" ht="14.55" customHeight="1" x14ac:dyDescent="0.25">
      <c r="A37" s="4" t="s">
        <v>57</v>
      </c>
      <c r="B37" s="4" t="s">
        <v>193</v>
      </c>
      <c r="C37" s="6">
        <v>1455</v>
      </c>
      <c r="D37" s="6">
        <v>4754</v>
      </c>
      <c r="E37" s="6">
        <v>335416</v>
      </c>
      <c r="F37" s="6">
        <v>144775</v>
      </c>
      <c r="G37" s="6">
        <v>494</v>
      </c>
      <c r="H37" s="6">
        <v>1692</v>
      </c>
      <c r="I37" s="6">
        <v>19170</v>
      </c>
      <c r="J37" s="6">
        <v>507756</v>
      </c>
    </row>
    <row r="38" spans="1:10" ht="14.55" customHeight="1" x14ac:dyDescent="0.25">
      <c r="A38" s="4" t="s">
        <v>57</v>
      </c>
      <c r="B38" s="4" t="s">
        <v>194</v>
      </c>
      <c r="C38" s="6">
        <v>181</v>
      </c>
      <c r="D38" s="6">
        <v>144</v>
      </c>
      <c r="E38" s="6">
        <v>889</v>
      </c>
      <c r="F38" s="6">
        <v>374</v>
      </c>
      <c r="G38" s="6">
        <v>5</v>
      </c>
      <c r="H38" s="6">
        <v>6599</v>
      </c>
      <c r="I38" s="6">
        <v>124</v>
      </c>
      <c r="J38" s="6">
        <v>8316</v>
      </c>
    </row>
    <row r="39" spans="1:10" ht="14.55" customHeight="1" x14ac:dyDescent="0.25">
      <c r="A39" s="4" t="s">
        <v>57</v>
      </c>
      <c r="B39" s="4" t="s">
        <v>195</v>
      </c>
      <c r="C39" s="6">
        <v>49</v>
      </c>
      <c r="D39" s="6">
        <v>0</v>
      </c>
      <c r="E39" s="6">
        <v>38</v>
      </c>
      <c r="F39" s="6">
        <v>9</v>
      </c>
      <c r="G39" s="6">
        <v>3</v>
      </c>
      <c r="H39" s="6">
        <v>1848</v>
      </c>
      <c r="I39" s="6">
        <v>72</v>
      </c>
      <c r="J39" s="6">
        <v>2019</v>
      </c>
    </row>
    <row r="40" spans="1:10" ht="14.55" customHeight="1" x14ac:dyDescent="0.25">
      <c r="A40" s="4" t="s">
        <v>57</v>
      </c>
      <c r="B40" s="4" t="s">
        <v>196</v>
      </c>
      <c r="C40" s="6">
        <v>0</v>
      </c>
      <c r="D40" s="6">
        <v>0</v>
      </c>
      <c r="E40" s="6">
        <v>2</v>
      </c>
      <c r="F40" s="6">
        <v>1</v>
      </c>
      <c r="G40" s="6">
        <v>0</v>
      </c>
      <c r="H40" s="6">
        <v>567</v>
      </c>
      <c r="I40" s="6">
        <v>2</v>
      </c>
      <c r="J40" s="6">
        <v>572</v>
      </c>
    </row>
    <row r="41" spans="1:10" ht="14.55" customHeight="1" x14ac:dyDescent="0.25">
      <c r="A41" s="4" t="s">
        <v>57</v>
      </c>
      <c r="B41" s="4" t="s">
        <v>197</v>
      </c>
      <c r="C41" s="6">
        <v>36</v>
      </c>
      <c r="D41" s="6">
        <v>0</v>
      </c>
      <c r="E41" s="6">
        <v>7</v>
      </c>
      <c r="F41" s="6">
        <v>3</v>
      </c>
      <c r="G41" s="6">
        <v>0</v>
      </c>
      <c r="H41" s="6">
        <v>121</v>
      </c>
      <c r="I41" s="6">
        <v>0</v>
      </c>
      <c r="J41" s="6">
        <v>167</v>
      </c>
    </row>
    <row r="42" spans="1:10" ht="14.55" customHeight="1" x14ac:dyDescent="0.25">
      <c r="A42" s="4" t="s">
        <v>57</v>
      </c>
      <c r="B42" s="4" t="s">
        <v>198</v>
      </c>
      <c r="C42" s="6">
        <v>3</v>
      </c>
      <c r="D42" s="6">
        <v>0</v>
      </c>
      <c r="E42" s="6">
        <v>0</v>
      </c>
      <c r="F42" s="6">
        <v>0</v>
      </c>
      <c r="G42" s="6">
        <v>0</v>
      </c>
      <c r="H42" s="6">
        <v>23</v>
      </c>
      <c r="I42" s="6">
        <v>1</v>
      </c>
      <c r="J42" s="6">
        <v>27</v>
      </c>
    </row>
    <row r="43" spans="1:10" ht="14.55" customHeight="1" x14ac:dyDescent="0.25">
      <c r="A43" s="4" t="s">
        <v>57</v>
      </c>
      <c r="B43" s="4" t="s">
        <v>199</v>
      </c>
      <c r="C43" s="6">
        <v>0</v>
      </c>
      <c r="D43" s="6">
        <v>0</v>
      </c>
      <c r="E43" s="6">
        <v>6</v>
      </c>
      <c r="F43" s="6">
        <v>4</v>
      </c>
      <c r="G43" s="6">
        <v>0</v>
      </c>
      <c r="H43" s="6">
        <v>473</v>
      </c>
      <c r="I43" s="6">
        <v>3</v>
      </c>
      <c r="J43" s="6">
        <v>486</v>
      </c>
    </row>
    <row r="44" spans="1:10" ht="14.55" customHeight="1" x14ac:dyDescent="0.25">
      <c r="A44" s="4" t="s">
        <v>57</v>
      </c>
      <c r="B44" s="4" t="s">
        <v>200</v>
      </c>
      <c r="C44" s="6">
        <v>1</v>
      </c>
      <c r="D44" s="6">
        <v>0</v>
      </c>
      <c r="E44" s="6">
        <v>2</v>
      </c>
      <c r="F44" s="6">
        <v>2</v>
      </c>
      <c r="G44" s="6">
        <v>0</v>
      </c>
      <c r="H44" s="6">
        <v>2889</v>
      </c>
      <c r="I44" s="6">
        <v>2</v>
      </c>
      <c r="J44" s="6">
        <v>2896</v>
      </c>
    </row>
    <row r="45" spans="1:10" ht="14.55" customHeight="1" x14ac:dyDescent="0.25">
      <c r="A45" s="4" t="s">
        <v>57</v>
      </c>
      <c r="B45" s="4" t="s">
        <v>201</v>
      </c>
      <c r="C45" s="6">
        <v>212</v>
      </c>
      <c r="D45" s="6">
        <v>0</v>
      </c>
      <c r="E45" s="6">
        <v>43</v>
      </c>
      <c r="F45" s="6">
        <v>32</v>
      </c>
      <c r="G45" s="6">
        <v>0</v>
      </c>
      <c r="H45" s="6">
        <v>1446</v>
      </c>
      <c r="I45" s="6">
        <v>25</v>
      </c>
      <c r="J45" s="6">
        <v>1758</v>
      </c>
    </row>
    <row r="46" spans="1:10" ht="14.55" customHeight="1" x14ac:dyDescent="0.25">
      <c r="A46" s="4" t="s">
        <v>57</v>
      </c>
      <c r="B46" s="4" t="s">
        <v>202</v>
      </c>
      <c r="C46" s="6">
        <v>11680</v>
      </c>
      <c r="D46" s="6">
        <v>451</v>
      </c>
      <c r="E46" s="6">
        <v>5230</v>
      </c>
      <c r="F46" s="6">
        <v>4676</v>
      </c>
      <c r="G46" s="6">
        <v>160</v>
      </c>
      <c r="H46" s="6">
        <v>208</v>
      </c>
      <c r="I46" s="6">
        <v>710</v>
      </c>
      <c r="J46" s="6">
        <v>23115</v>
      </c>
    </row>
    <row r="47" spans="1:10" ht="14.55" customHeight="1" x14ac:dyDescent="0.25">
      <c r="A47" s="4" t="s">
        <v>57</v>
      </c>
      <c r="B47" s="4" t="s">
        <v>203</v>
      </c>
      <c r="C47" s="6">
        <v>7979698</v>
      </c>
      <c r="D47" s="6">
        <v>9560</v>
      </c>
      <c r="E47" s="6">
        <v>1673492</v>
      </c>
      <c r="F47" s="6">
        <v>701471</v>
      </c>
      <c r="G47" s="6">
        <v>10240</v>
      </c>
      <c r="H47" s="6">
        <v>69590</v>
      </c>
      <c r="I47" s="6">
        <v>204202</v>
      </c>
      <c r="J47" s="6">
        <v>10648253</v>
      </c>
    </row>
    <row r="48" spans="1:10" ht="14.55" customHeight="1" x14ac:dyDescent="0.25">
      <c r="A48" s="4" t="s">
        <v>57</v>
      </c>
      <c r="B48" s="4" t="s">
        <v>204</v>
      </c>
      <c r="C48" s="6">
        <v>11464</v>
      </c>
      <c r="D48" s="6">
        <v>282</v>
      </c>
      <c r="E48" s="6">
        <v>9970</v>
      </c>
      <c r="F48" s="6">
        <v>6382</v>
      </c>
      <c r="G48" s="6">
        <v>547</v>
      </c>
      <c r="H48" s="6">
        <v>449</v>
      </c>
      <c r="I48" s="6">
        <v>63504</v>
      </c>
      <c r="J48" s="6">
        <v>92598</v>
      </c>
    </row>
    <row r="49" spans="1:10" ht="14.55" customHeight="1" x14ac:dyDescent="0.25">
      <c r="A49" s="4" t="s">
        <v>57</v>
      </c>
      <c r="B49" s="4" t="s">
        <v>205</v>
      </c>
      <c r="C49" s="6">
        <v>1098157</v>
      </c>
      <c r="D49" s="6">
        <v>6435</v>
      </c>
      <c r="E49" s="6">
        <v>370074</v>
      </c>
      <c r="F49" s="6">
        <v>135705</v>
      </c>
      <c r="G49" s="6">
        <v>3148</v>
      </c>
      <c r="H49" s="6">
        <v>37017</v>
      </c>
      <c r="I49" s="6">
        <v>314570</v>
      </c>
      <c r="J49" s="6">
        <v>1965106</v>
      </c>
    </row>
    <row r="50" spans="1:10" ht="14.55" customHeight="1" x14ac:dyDescent="0.25">
      <c r="A50" s="4" t="s">
        <v>57</v>
      </c>
      <c r="B50" s="4" t="s">
        <v>206</v>
      </c>
      <c r="C50" s="6">
        <v>12</v>
      </c>
      <c r="D50" s="6">
        <v>0</v>
      </c>
      <c r="E50" s="6">
        <v>12</v>
      </c>
      <c r="F50" s="6">
        <v>9</v>
      </c>
      <c r="G50" s="6">
        <v>1</v>
      </c>
      <c r="H50" s="6">
        <v>3889</v>
      </c>
      <c r="I50" s="6">
        <v>68</v>
      </c>
      <c r="J50" s="6">
        <v>3991</v>
      </c>
    </row>
    <row r="51" spans="1:10" ht="14.55" customHeight="1" x14ac:dyDescent="0.25">
      <c r="A51" s="4" t="s">
        <v>57</v>
      </c>
      <c r="B51" s="4" t="s">
        <v>207</v>
      </c>
      <c r="C51" s="6">
        <v>27052</v>
      </c>
      <c r="D51" s="6">
        <v>53</v>
      </c>
      <c r="E51" s="6">
        <v>11080</v>
      </c>
      <c r="F51" s="6">
        <v>4373</v>
      </c>
      <c r="G51" s="6">
        <v>143</v>
      </c>
      <c r="H51" s="6">
        <v>23911</v>
      </c>
      <c r="I51" s="6">
        <v>22577</v>
      </c>
      <c r="J51" s="6">
        <v>89189</v>
      </c>
    </row>
    <row r="52" spans="1:10" ht="14.55" customHeight="1" x14ac:dyDescent="0.25">
      <c r="A52" s="4" t="s">
        <v>57</v>
      </c>
      <c r="B52" s="4" t="s">
        <v>208</v>
      </c>
      <c r="C52" s="6">
        <v>12</v>
      </c>
      <c r="D52" s="6">
        <v>0</v>
      </c>
      <c r="E52" s="6">
        <v>189</v>
      </c>
      <c r="F52" s="6">
        <v>7</v>
      </c>
      <c r="G52" s="6">
        <v>0</v>
      </c>
      <c r="H52" s="6">
        <v>55</v>
      </c>
      <c r="I52" s="6">
        <v>9</v>
      </c>
      <c r="J52" s="6">
        <v>272</v>
      </c>
    </row>
    <row r="53" spans="1:10" ht="14.55" customHeight="1" x14ac:dyDescent="0.25">
      <c r="A53" s="4" t="s">
        <v>57</v>
      </c>
      <c r="B53" s="4" t="s">
        <v>209</v>
      </c>
      <c r="C53" s="6">
        <v>309</v>
      </c>
      <c r="D53" s="6">
        <v>80</v>
      </c>
      <c r="E53" s="6">
        <v>1</v>
      </c>
      <c r="F53" s="6">
        <v>8529</v>
      </c>
      <c r="G53" s="6">
        <v>162</v>
      </c>
      <c r="H53" s="6">
        <v>900</v>
      </c>
      <c r="I53" s="6">
        <v>763</v>
      </c>
      <c r="J53" s="6">
        <v>10744</v>
      </c>
    </row>
    <row r="54" spans="1:10" ht="14.55" customHeight="1" x14ac:dyDescent="0.25">
      <c r="A54" s="4" t="s">
        <v>57</v>
      </c>
      <c r="B54" s="4" t="s">
        <v>210</v>
      </c>
      <c r="C54" s="6">
        <v>318</v>
      </c>
      <c r="D54" s="6">
        <v>81</v>
      </c>
      <c r="E54" s="6">
        <v>0</v>
      </c>
      <c r="F54" s="6">
        <v>0</v>
      </c>
      <c r="G54" s="6">
        <v>11461</v>
      </c>
      <c r="H54" s="6">
        <v>1439</v>
      </c>
      <c r="I54" s="6">
        <v>1780</v>
      </c>
      <c r="J54" s="6">
        <v>15079</v>
      </c>
    </row>
    <row r="55" spans="1:10" ht="14.55" customHeight="1" x14ac:dyDescent="0.25">
      <c r="A55" s="4" t="s">
        <v>57</v>
      </c>
      <c r="B55" s="4" t="s">
        <v>211</v>
      </c>
      <c r="C55" s="6">
        <v>56</v>
      </c>
      <c r="D55" s="6">
        <v>36</v>
      </c>
      <c r="E55" s="6">
        <v>26159</v>
      </c>
      <c r="F55" s="6">
        <v>884</v>
      </c>
      <c r="G55" s="6">
        <v>28</v>
      </c>
      <c r="H55" s="6">
        <v>316</v>
      </c>
      <c r="I55" s="6">
        <v>88</v>
      </c>
      <c r="J55" s="6">
        <v>27567</v>
      </c>
    </row>
    <row r="56" spans="1:10" ht="14.55" customHeight="1" x14ac:dyDescent="0.25">
      <c r="A56" s="4" t="s">
        <v>58</v>
      </c>
      <c r="B56" s="4" t="s">
        <v>187</v>
      </c>
      <c r="C56" s="6">
        <v>560183</v>
      </c>
      <c r="D56" s="6">
        <v>166849</v>
      </c>
      <c r="E56" s="6">
        <v>58350</v>
      </c>
      <c r="F56" s="6">
        <v>20362</v>
      </c>
      <c r="G56" s="6">
        <v>342</v>
      </c>
      <c r="H56" s="6">
        <v>11865</v>
      </c>
      <c r="I56" s="6">
        <v>4587</v>
      </c>
      <c r="J56" s="6">
        <v>822538</v>
      </c>
    </row>
    <row r="57" spans="1:10" ht="14.55" customHeight="1" x14ac:dyDescent="0.25">
      <c r="A57" s="4" t="s">
        <v>58</v>
      </c>
      <c r="B57" s="4" t="s">
        <v>188</v>
      </c>
      <c r="C57" s="6">
        <v>4223151</v>
      </c>
      <c r="D57" s="6">
        <v>929091</v>
      </c>
      <c r="E57" s="6">
        <v>353720</v>
      </c>
      <c r="F57" s="6">
        <v>135725</v>
      </c>
      <c r="G57" s="6">
        <v>783</v>
      </c>
      <c r="H57" s="6">
        <v>23651</v>
      </c>
      <c r="I57" s="6">
        <v>23691</v>
      </c>
      <c r="J57" s="6">
        <v>5689812</v>
      </c>
    </row>
    <row r="58" spans="1:10" ht="14.55" customHeight="1" x14ac:dyDescent="0.25">
      <c r="A58" s="4" t="s">
        <v>58</v>
      </c>
      <c r="B58" s="4" t="s">
        <v>189</v>
      </c>
      <c r="C58" s="6">
        <v>31809</v>
      </c>
      <c r="D58" s="6">
        <v>82277</v>
      </c>
      <c r="E58" s="6">
        <v>28753</v>
      </c>
      <c r="F58" s="6">
        <v>5999</v>
      </c>
      <c r="G58" s="6">
        <v>42</v>
      </c>
      <c r="H58" s="6">
        <v>1085</v>
      </c>
      <c r="I58" s="6">
        <v>341</v>
      </c>
      <c r="J58" s="6">
        <v>150306</v>
      </c>
    </row>
    <row r="59" spans="1:10" ht="14.55" customHeight="1" x14ac:dyDescent="0.25">
      <c r="A59" s="4" t="s">
        <v>58</v>
      </c>
      <c r="B59" s="4" t="s">
        <v>190</v>
      </c>
      <c r="C59" s="6">
        <v>472732</v>
      </c>
      <c r="D59" s="6">
        <v>259439</v>
      </c>
      <c r="E59" s="6">
        <v>72233</v>
      </c>
      <c r="F59" s="6">
        <v>32507</v>
      </c>
      <c r="G59" s="6">
        <v>2184</v>
      </c>
      <c r="H59" s="6">
        <v>21296</v>
      </c>
      <c r="I59" s="6">
        <v>83309</v>
      </c>
      <c r="J59" s="6">
        <v>943700</v>
      </c>
    </row>
    <row r="60" spans="1:10" ht="14.55" customHeight="1" x14ac:dyDescent="0.25">
      <c r="A60" s="4" t="s">
        <v>58</v>
      </c>
      <c r="B60" s="4" t="s">
        <v>191</v>
      </c>
      <c r="C60" s="6">
        <v>117</v>
      </c>
      <c r="D60" s="6">
        <v>9682</v>
      </c>
      <c r="E60" s="6">
        <v>0</v>
      </c>
      <c r="F60" s="6">
        <v>0</v>
      </c>
      <c r="G60" s="6">
        <v>0</v>
      </c>
      <c r="H60" s="6">
        <v>2652</v>
      </c>
      <c r="I60" s="6">
        <v>851</v>
      </c>
      <c r="J60" s="6">
        <v>13302</v>
      </c>
    </row>
    <row r="61" spans="1:10" ht="14.55" customHeight="1" x14ac:dyDescent="0.25">
      <c r="A61" s="4" t="s">
        <v>58</v>
      </c>
      <c r="B61" s="4" t="s">
        <v>192</v>
      </c>
      <c r="C61" s="6">
        <v>2892</v>
      </c>
      <c r="D61" s="6">
        <v>1164871</v>
      </c>
      <c r="E61" s="6">
        <v>424084</v>
      </c>
      <c r="F61" s="6">
        <v>202909</v>
      </c>
      <c r="G61" s="6">
        <v>2165</v>
      </c>
      <c r="H61" s="6">
        <v>14300</v>
      </c>
      <c r="I61" s="6">
        <v>41235</v>
      </c>
      <c r="J61" s="6">
        <v>1852456</v>
      </c>
    </row>
    <row r="62" spans="1:10" ht="14.55" customHeight="1" x14ac:dyDescent="0.25">
      <c r="A62" s="4" t="s">
        <v>58</v>
      </c>
      <c r="B62" s="4" t="s">
        <v>193</v>
      </c>
      <c r="C62" s="6">
        <v>1432</v>
      </c>
      <c r="D62" s="6">
        <v>319474</v>
      </c>
      <c r="E62" s="6">
        <v>113616</v>
      </c>
      <c r="F62" s="6">
        <v>43094</v>
      </c>
      <c r="G62" s="6">
        <v>137</v>
      </c>
      <c r="H62" s="6">
        <v>1906</v>
      </c>
      <c r="I62" s="6">
        <v>19505</v>
      </c>
      <c r="J62" s="6">
        <v>499164</v>
      </c>
    </row>
    <row r="63" spans="1:10" ht="14.55" customHeight="1" x14ac:dyDescent="0.25">
      <c r="A63" s="4" t="s">
        <v>58</v>
      </c>
      <c r="B63" s="4" t="s">
        <v>194</v>
      </c>
      <c r="C63" s="6">
        <v>37</v>
      </c>
      <c r="D63" s="6">
        <v>1151</v>
      </c>
      <c r="E63" s="6">
        <v>189</v>
      </c>
      <c r="F63" s="6">
        <v>50</v>
      </c>
      <c r="G63" s="6">
        <v>2</v>
      </c>
      <c r="H63" s="6">
        <v>6975</v>
      </c>
      <c r="I63" s="6">
        <v>92</v>
      </c>
      <c r="J63" s="6">
        <v>8496</v>
      </c>
    </row>
    <row r="64" spans="1:10" ht="14.55" customHeight="1" x14ac:dyDescent="0.25">
      <c r="A64" s="4" t="s">
        <v>58</v>
      </c>
      <c r="B64" s="4" t="s">
        <v>195</v>
      </c>
      <c r="C64" s="6">
        <v>79</v>
      </c>
      <c r="D64" s="6">
        <v>81</v>
      </c>
      <c r="E64" s="6">
        <v>9</v>
      </c>
      <c r="F64" s="6">
        <v>4</v>
      </c>
      <c r="G64" s="6">
        <v>0</v>
      </c>
      <c r="H64" s="6">
        <v>1921</v>
      </c>
      <c r="I64" s="6">
        <v>60</v>
      </c>
      <c r="J64" s="6">
        <v>2154</v>
      </c>
    </row>
    <row r="65" spans="1:10" ht="14.55" customHeight="1" x14ac:dyDescent="0.25">
      <c r="A65" s="4" t="s">
        <v>58</v>
      </c>
      <c r="B65" s="4" t="s">
        <v>196</v>
      </c>
      <c r="C65" s="6">
        <v>0</v>
      </c>
      <c r="D65" s="6">
        <v>9</v>
      </c>
      <c r="E65" s="6">
        <v>4</v>
      </c>
      <c r="F65" s="6">
        <v>0</v>
      </c>
      <c r="G65" s="6">
        <v>0</v>
      </c>
      <c r="H65" s="6">
        <v>499</v>
      </c>
      <c r="I65" s="6">
        <v>1</v>
      </c>
      <c r="J65" s="6">
        <v>513</v>
      </c>
    </row>
    <row r="66" spans="1:10" ht="14.55" customHeight="1" x14ac:dyDescent="0.25">
      <c r="A66" s="4" t="s">
        <v>58</v>
      </c>
      <c r="B66" s="4" t="s">
        <v>197</v>
      </c>
      <c r="C66" s="6">
        <v>87</v>
      </c>
      <c r="D66" s="6">
        <v>2</v>
      </c>
      <c r="E66" s="6">
        <v>19</v>
      </c>
      <c r="F66" s="6">
        <v>6</v>
      </c>
      <c r="G66" s="6">
        <v>0</v>
      </c>
      <c r="H66" s="6">
        <v>184</v>
      </c>
      <c r="I66" s="6">
        <v>5</v>
      </c>
      <c r="J66" s="6">
        <v>303</v>
      </c>
    </row>
    <row r="67" spans="1:10" ht="14.55" customHeight="1" x14ac:dyDescent="0.25">
      <c r="A67" s="4" t="s">
        <v>58</v>
      </c>
      <c r="B67" s="4" t="s">
        <v>198</v>
      </c>
      <c r="C67" s="6">
        <v>43</v>
      </c>
      <c r="D67" s="6">
        <v>9</v>
      </c>
      <c r="E67" s="6">
        <v>5</v>
      </c>
      <c r="F67" s="6">
        <v>1</v>
      </c>
      <c r="G67" s="6">
        <v>0</v>
      </c>
      <c r="H67" s="6">
        <v>41</v>
      </c>
      <c r="I67" s="6">
        <v>0</v>
      </c>
      <c r="J67" s="6">
        <v>99</v>
      </c>
    </row>
    <row r="68" spans="1:10" ht="14.55" customHeight="1" x14ac:dyDescent="0.25">
      <c r="A68" s="4" t="s">
        <v>58</v>
      </c>
      <c r="B68" s="4" t="s">
        <v>199</v>
      </c>
      <c r="C68" s="6">
        <v>3</v>
      </c>
      <c r="D68" s="6">
        <v>6</v>
      </c>
      <c r="E68" s="6">
        <v>1</v>
      </c>
      <c r="F68" s="6">
        <v>1</v>
      </c>
      <c r="G68" s="6">
        <v>0</v>
      </c>
      <c r="H68" s="6">
        <v>575</v>
      </c>
      <c r="I68" s="6">
        <v>1</v>
      </c>
      <c r="J68" s="6">
        <v>587</v>
      </c>
    </row>
    <row r="69" spans="1:10" ht="14.55" customHeight="1" x14ac:dyDescent="0.25">
      <c r="A69" s="4" t="s">
        <v>58</v>
      </c>
      <c r="B69" s="4" t="s">
        <v>200</v>
      </c>
      <c r="C69" s="6">
        <v>8</v>
      </c>
      <c r="D69" s="6">
        <v>6</v>
      </c>
      <c r="E69" s="6">
        <v>1</v>
      </c>
      <c r="F69" s="6">
        <v>0</v>
      </c>
      <c r="G69" s="6">
        <v>0</v>
      </c>
      <c r="H69" s="6">
        <v>3537</v>
      </c>
      <c r="I69" s="6">
        <v>1</v>
      </c>
      <c r="J69" s="6">
        <v>3553</v>
      </c>
    </row>
    <row r="70" spans="1:10" ht="14.55" customHeight="1" x14ac:dyDescent="0.25">
      <c r="A70" s="4" t="s">
        <v>58</v>
      </c>
      <c r="B70" s="4" t="s">
        <v>201</v>
      </c>
      <c r="C70" s="6">
        <v>278</v>
      </c>
      <c r="D70" s="6">
        <v>60</v>
      </c>
      <c r="E70" s="6">
        <v>5</v>
      </c>
      <c r="F70" s="6">
        <v>2</v>
      </c>
      <c r="G70" s="6">
        <v>0</v>
      </c>
      <c r="H70" s="6">
        <v>1499</v>
      </c>
      <c r="I70" s="6">
        <v>27</v>
      </c>
      <c r="J70" s="6">
        <v>1871</v>
      </c>
    </row>
    <row r="71" spans="1:10" ht="14.55" customHeight="1" x14ac:dyDescent="0.25">
      <c r="A71" s="4" t="s">
        <v>58</v>
      </c>
      <c r="B71" s="4" t="s">
        <v>202</v>
      </c>
      <c r="C71" s="6">
        <v>11830</v>
      </c>
      <c r="D71" s="6">
        <v>8250</v>
      </c>
      <c r="E71" s="6">
        <v>1603</v>
      </c>
      <c r="F71" s="6">
        <v>1132</v>
      </c>
      <c r="G71" s="6">
        <v>36</v>
      </c>
      <c r="H71" s="6">
        <v>192</v>
      </c>
      <c r="I71" s="6">
        <v>544</v>
      </c>
      <c r="J71" s="6">
        <v>23587</v>
      </c>
    </row>
    <row r="72" spans="1:10" ht="14.55" customHeight="1" x14ac:dyDescent="0.25">
      <c r="A72" s="4" t="s">
        <v>58</v>
      </c>
      <c r="B72" s="4" t="s">
        <v>203</v>
      </c>
      <c r="C72" s="6">
        <v>7092968</v>
      </c>
      <c r="D72" s="6">
        <v>1552373</v>
      </c>
      <c r="E72" s="6">
        <v>588021</v>
      </c>
      <c r="F72" s="6">
        <v>220776</v>
      </c>
      <c r="G72" s="6">
        <v>3117</v>
      </c>
      <c r="H72" s="6">
        <v>68978</v>
      </c>
      <c r="I72" s="6">
        <v>201902</v>
      </c>
      <c r="J72" s="6">
        <v>9728135</v>
      </c>
    </row>
    <row r="73" spans="1:10" ht="14.55" customHeight="1" x14ac:dyDescent="0.25">
      <c r="A73" s="4" t="s">
        <v>58</v>
      </c>
      <c r="B73" s="4" t="s">
        <v>204</v>
      </c>
      <c r="C73" s="6">
        <v>10177</v>
      </c>
      <c r="D73" s="6">
        <v>11349</v>
      </c>
      <c r="E73" s="6">
        <v>3134</v>
      </c>
      <c r="F73" s="6">
        <v>1877</v>
      </c>
      <c r="G73" s="6">
        <v>113</v>
      </c>
      <c r="H73" s="6">
        <v>527</v>
      </c>
      <c r="I73" s="6">
        <v>61405</v>
      </c>
      <c r="J73" s="6">
        <v>88582</v>
      </c>
    </row>
    <row r="74" spans="1:10" ht="14.55" customHeight="1" x14ac:dyDescent="0.25">
      <c r="A74" s="4" t="s">
        <v>58</v>
      </c>
      <c r="B74" s="4" t="s">
        <v>205</v>
      </c>
      <c r="C74" s="6">
        <v>955445</v>
      </c>
      <c r="D74" s="6">
        <v>376986</v>
      </c>
      <c r="E74" s="6">
        <v>136290</v>
      </c>
      <c r="F74" s="6">
        <v>39503</v>
      </c>
      <c r="G74" s="6">
        <v>813</v>
      </c>
      <c r="H74" s="6">
        <v>42007</v>
      </c>
      <c r="I74" s="6">
        <v>309624</v>
      </c>
      <c r="J74" s="6">
        <v>1860668</v>
      </c>
    </row>
    <row r="75" spans="1:10" ht="14.55" customHeight="1" x14ac:dyDescent="0.25">
      <c r="A75" s="4" t="s">
        <v>58</v>
      </c>
      <c r="B75" s="4" t="s">
        <v>206</v>
      </c>
      <c r="C75" s="6">
        <v>43</v>
      </c>
      <c r="D75" s="6">
        <v>61</v>
      </c>
      <c r="E75" s="6">
        <v>4</v>
      </c>
      <c r="F75" s="6">
        <v>3</v>
      </c>
      <c r="G75" s="6">
        <v>0</v>
      </c>
      <c r="H75" s="6">
        <v>2299</v>
      </c>
      <c r="I75" s="6">
        <v>99</v>
      </c>
      <c r="J75" s="6">
        <v>2509</v>
      </c>
    </row>
    <row r="76" spans="1:10" ht="14.55" customHeight="1" x14ac:dyDescent="0.25">
      <c r="A76" s="4" t="s">
        <v>58</v>
      </c>
      <c r="B76" s="4" t="s">
        <v>207</v>
      </c>
      <c r="C76" s="6">
        <v>60503</v>
      </c>
      <c r="D76" s="6">
        <v>25152</v>
      </c>
      <c r="E76" s="6">
        <v>4304</v>
      </c>
      <c r="F76" s="6">
        <v>1496</v>
      </c>
      <c r="G76" s="6">
        <v>36</v>
      </c>
      <c r="H76" s="6">
        <v>17593</v>
      </c>
      <c r="I76" s="6">
        <v>28733</v>
      </c>
      <c r="J76" s="6">
        <v>137817</v>
      </c>
    </row>
    <row r="77" spans="1:10" ht="14.55" customHeight="1" x14ac:dyDescent="0.25">
      <c r="A77" s="4" t="s">
        <v>58</v>
      </c>
      <c r="B77" s="4" t="s">
        <v>208</v>
      </c>
      <c r="C77" s="6">
        <v>1085</v>
      </c>
      <c r="D77" s="6">
        <v>184</v>
      </c>
      <c r="E77" s="6">
        <v>53</v>
      </c>
      <c r="F77" s="6">
        <v>6</v>
      </c>
      <c r="G77" s="6">
        <v>0</v>
      </c>
      <c r="H77" s="6">
        <v>46</v>
      </c>
      <c r="I77" s="6">
        <v>43</v>
      </c>
      <c r="J77" s="6">
        <v>1417</v>
      </c>
    </row>
    <row r="78" spans="1:10" ht="14.55" customHeight="1" x14ac:dyDescent="0.25">
      <c r="A78" s="4" t="s">
        <v>58</v>
      </c>
      <c r="B78" s="4" t="s">
        <v>209</v>
      </c>
      <c r="C78" s="6">
        <v>833</v>
      </c>
      <c r="D78" s="6">
        <v>1018</v>
      </c>
      <c r="E78" s="6">
        <v>1</v>
      </c>
      <c r="F78" s="6">
        <v>2477</v>
      </c>
      <c r="G78" s="6">
        <v>136</v>
      </c>
      <c r="H78" s="6">
        <v>405</v>
      </c>
      <c r="I78" s="6">
        <v>440</v>
      </c>
      <c r="J78" s="6">
        <v>5310</v>
      </c>
    </row>
    <row r="79" spans="1:10" ht="14.55" customHeight="1" x14ac:dyDescent="0.25">
      <c r="A79" s="4" t="s">
        <v>58</v>
      </c>
      <c r="B79" s="4" t="s">
        <v>210</v>
      </c>
      <c r="C79" s="6">
        <v>848</v>
      </c>
      <c r="D79" s="6">
        <v>1039</v>
      </c>
      <c r="E79" s="6">
        <v>0</v>
      </c>
      <c r="F79" s="6">
        <v>0</v>
      </c>
      <c r="G79" s="6">
        <v>3428</v>
      </c>
      <c r="H79" s="6">
        <v>739</v>
      </c>
      <c r="I79" s="6">
        <v>1049</v>
      </c>
      <c r="J79" s="6">
        <v>7103</v>
      </c>
    </row>
    <row r="80" spans="1:10" ht="14.55" customHeight="1" x14ac:dyDescent="0.25">
      <c r="A80" s="4" t="s">
        <v>58</v>
      </c>
      <c r="B80" s="4" t="s">
        <v>211</v>
      </c>
      <c r="C80" s="6">
        <v>15</v>
      </c>
      <c r="D80" s="6">
        <v>9127</v>
      </c>
      <c r="E80" s="6">
        <v>5997</v>
      </c>
      <c r="F80" s="6">
        <v>208</v>
      </c>
      <c r="G80" s="6">
        <v>8</v>
      </c>
      <c r="H80" s="6">
        <v>234</v>
      </c>
      <c r="I80" s="6">
        <v>47</v>
      </c>
      <c r="J80" s="6">
        <v>15636</v>
      </c>
    </row>
    <row r="81" spans="1:10" ht="14.55" customHeight="1" x14ac:dyDescent="0.25">
      <c r="A81" s="4" t="s">
        <v>59</v>
      </c>
      <c r="B81" s="4" t="s">
        <v>187</v>
      </c>
      <c r="C81" s="6">
        <v>405252</v>
      </c>
      <c r="D81" s="6">
        <v>187497</v>
      </c>
      <c r="E81" s="6"/>
      <c r="F81" s="6"/>
      <c r="G81" s="6"/>
      <c r="H81" s="6">
        <v>8485</v>
      </c>
      <c r="I81" s="6">
        <v>3653</v>
      </c>
      <c r="J81" s="6">
        <v>604887</v>
      </c>
    </row>
    <row r="82" spans="1:10" ht="14.55" customHeight="1" x14ac:dyDescent="0.25">
      <c r="A82" s="4" t="s">
        <v>59</v>
      </c>
      <c r="B82" s="4" t="s">
        <v>188</v>
      </c>
      <c r="C82" s="6">
        <v>3259451</v>
      </c>
      <c r="D82" s="6">
        <v>1066208</v>
      </c>
      <c r="E82" s="6"/>
      <c r="F82" s="6"/>
      <c r="G82" s="6"/>
      <c r="H82" s="6">
        <v>17357</v>
      </c>
      <c r="I82" s="6">
        <v>22651</v>
      </c>
      <c r="J82" s="6">
        <v>4365667</v>
      </c>
    </row>
    <row r="83" spans="1:10" ht="14.55" customHeight="1" x14ac:dyDescent="0.25">
      <c r="A83" s="4" t="s">
        <v>59</v>
      </c>
      <c r="B83" s="4" t="s">
        <v>189</v>
      </c>
      <c r="C83" s="6">
        <v>28073</v>
      </c>
      <c r="D83" s="6">
        <v>88533</v>
      </c>
      <c r="E83" s="6"/>
      <c r="F83" s="6"/>
      <c r="G83" s="6"/>
      <c r="H83" s="6">
        <v>817</v>
      </c>
      <c r="I83" s="6">
        <v>307</v>
      </c>
      <c r="J83" s="6">
        <v>117730</v>
      </c>
    </row>
    <row r="84" spans="1:10" ht="14.55" customHeight="1" x14ac:dyDescent="0.25">
      <c r="A84" s="4" t="s">
        <v>59</v>
      </c>
      <c r="B84" s="4" t="s">
        <v>190</v>
      </c>
      <c r="C84" s="6">
        <v>453958</v>
      </c>
      <c r="D84" s="6">
        <v>328981</v>
      </c>
      <c r="E84" s="6"/>
      <c r="F84" s="6"/>
      <c r="G84" s="6"/>
      <c r="H84" s="6">
        <v>18776</v>
      </c>
      <c r="I84" s="6">
        <v>83180</v>
      </c>
      <c r="J84" s="6">
        <v>884895</v>
      </c>
    </row>
    <row r="85" spans="1:10" ht="14.55" customHeight="1" x14ac:dyDescent="0.25">
      <c r="A85" s="4" t="s">
        <v>59</v>
      </c>
      <c r="B85" s="4" t="s">
        <v>191</v>
      </c>
      <c r="C85" s="6">
        <v>273</v>
      </c>
      <c r="D85" s="6">
        <v>14476</v>
      </c>
      <c r="E85" s="6"/>
      <c r="F85" s="6"/>
      <c r="G85" s="6"/>
      <c r="H85" s="6">
        <v>3546</v>
      </c>
      <c r="I85" s="6">
        <v>1083</v>
      </c>
      <c r="J85" s="6">
        <v>19378</v>
      </c>
    </row>
    <row r="86" spans="1:10" ht="14.55" customHeight="1" x14ac:dyDescent="0.25">
      <c r="A86" s="4" t="s">
        <v>59</v>
      </c>
      <c r="B86" s="4" t="s">
        <v>192</v>
      </c>
      <c r="C86" s="6">
        <v>3787</v>
      </c>
      <c r="D86" s="6">
        <v>1415910</v>
      </c>
      <c r="E86" s="6"/>
      <c r="F86" s="6"/>
      <c r="G86" s="6"/>
      <c r="H86" s="6">
        <v>12095</v>
      </c>
      <c r="I86" s="6">
        <v>42986</v>
      </c>
      <c r="J86" s="6">
        <v>1474778</v>
      </c>
    </row>
    <row r="87" spans="1:10" ht="14.55" customHeight="1" x14ac:dyDescent="0.25">
      <c r="A87" s="4" t="s">
        <v>59</v>
      </c>
      <c r="B87" s="4" t="s">
        <v>193</v>
      </c>
      <c r="C87" s="6">
        <v>1755</v>
      </c>
      <c r="D87" s="6">
        <v>417204</v>
      </c>
      <c r="E87" s="6"/>
      <c r="F87" s="6"/>
      <c r="G87" s="6"/>
      <c r="H87" s="6">
        <v>1608</v>
      </c>
      <c r="I87" s="6">
        <v>22917</v>
      </c>
      <c r="J87" s="6">
        <v>443484</v>
      </c>
    </row>
    <row r="88" spans="1:10" ht="14.55" customHeight="1" x14ac:dyDescent="0.25">
      <c r="A88" s="4" t="s">
        <v>59</v>
      </c>
      <c r="B88" s="4" t="s">
        <v>194</v>
      </c>
      <c r="C88" s="6">
        <v>41</v>
      </c>
      <c r="D88" s="6">
        <v>1524</v>
      </c>
      <c r="E88" s="6"/>
      <c r="F88" s="6"/>
      <c r="G88" s="6"/>
      <c r="H88" s="6">
        <v>5766</v>
      </c>
      <c r="I88" s="6">
        <v>28</v>
      </c>
      <c r="J88" s="6">
        <v>7359</v>
      </c>
    </row>
    <row r="89" spans="1:10" ht="14.55" customHeight="1" x14ac:dyDescent="0.25">
      <c r="A89" s="4" t="s">
        <v>59</v>
      </c>
      <c r="B89" s="4" t="s">
        <v>195</v>
      </c>
      <c r="C89" s="6">
        <v>446</v>
      </c>
      <c r="D89" s="6">
        <v>284</v>
      </c>
      <c r="E89" s="6"/>
      <c r="F89" s="6"/>
      <c r="G89" s="6"/>
      <c r="H89" s="6">
        <v>1635</v>
      </c>
      <c r="I89" s="6">
        <v>39</v>
      </c>
      <c r="J89" s="6">
        <v>2404</v>
      </c>
    </row>
    <row r="90" spans="1:10" ht="14.55" customHeight="1" x14ac:dyDescent="0.25">
      <c r="A90" s="4" t="s">
        <v>59</v>
      </c>
      <c r="B90" s="4" t="s">
        <v>196</v>
      </c>
      <c r="C90" s="6">
        <v>0</v>
      </c>
      <c r="D90" s="6">
        <v>4</v>
      </c>
      <c r="E90" s="6"/>
      <c r="F90" s="6"/>
      <c r="G90" s="6"/>
      <c r="H90" s="6">
        <v>360</v>
      </c>
      <c r="I90" s="6">
        <v>0</v>
      </c>
      <c r="J90" s="6">
        <v>364</v>
      </c>
    </row>
    <row r="91" spans="1:10" ht="14.55" customHeight="1" x14ac:dyDescent="0.25">
      <c r="A91" s="4" t="s">
        <v>59</v>
      </c>
      <c r="B91" s="4" t="s">
        <v>197</v>
      </c>
      <c r="C91" s="6">
        <v>0</v>
      </c>
      <c r="D91" s="6">
        <v>0</v>
      </c>
      <c r="E91" s="6"/>
      <c r="F91" s="6"/>
      <c r="G91" s="6"/>
      <c r="H91" s="6">
        <v>137</v>
      </c>
      <c r="I91" s="6">
        <v>0</v>
      </c>
      <c r="J91" s="6">
        <v>137</v>
      </c>
    </row>
    <row r="92" spans="1:10" ht="14.55" customHeight="1" x14ac:dyDescent="0.25">
      <c r="A92" s="4" t="s">
        <v>59</v>
      </c>
      <c r="B92" s="4" t="s">
        <v>198</v>
      </c>
      <c r="C92" s="6">
        <v>2</v>
      </c>
      <c r="D92" s="6">
        <v>0</v>
      </c>
      <c r="E92" s="6"/>
      <c r="F92" s="6"/>
      <c r="G92" s="6"/>
      <c r="H92" s="6">
        <v>26</v>
      </c>
      <c r="I92" s="6">
        <v>1</v>
      </c>
      <c r="J92" s="6">
        <v>29</v>
      </c>
    </row>
    <row r="93" spans="1:10" ht="14.55" customHeight="1" x14ac:dyDescent="0.25">
      <c r="A93" s="4" t="s">
        <v>59</v>
      </c>
      <c r="B93" s="4" t="s">
        <v>199</v>
      </c>
      <c r="C93" s="6">
        <v>1</v>
      </c>
      <c r="D93" s="6">
        <v>7</v>
      </c>
      <c r="E93" s="6"/>
      <c r="F93" s="6"/>
      <c r="G93" s="6"/>
      <c r="H93" s="6">
        <v>571</v>
      </c>
      <c r="I93" s="6">
        <v>11</v>
      </c>
      <c r="J93" s="6">
        <v>590</v>
      </c>
    </row>
    <row r="94" spans="1:10" ht="14.55" customHeight="1" x14ac:dyDescent="0.25">
      <c r="A94" s="4" t="s">
        <v>59</v>
      </c>
      <c r="B94" s="4" t="s">
        <v>200</v>
      </c>
      <c r="C94" s="6">
        <v>8</v>
      </c>
      <c r="D94" s="6">
        <v>18</v>
      </c>
      <c r="E94" s="6"/>
      <c r="F94" s="6"/>
      <c r="G94" s="6"/>
      <c r="H94" s="6">
        <v>2432</v>
      </c>
      <c r="I94" s="6">
        <v>0</v>
      </c>
      <c r="J94" s="6">
        <v>2458</v>
      </c>
    </row>
    <row r="95" spans="1:10" ht="14.55" customHeight="1" x14ac:dyDescent="0.25">
      <c r="A95" s="4" t="s">
        <v>59</v>
      </c>
      <c r="B95" s="4" t="s">
        <v>201</v>
      </c>
      <c r="C95" s="6">
        <v>96</v>
      </c>
      <c r="D95" s="6">
        <v>42</v>
      </c>
      <c r="E95" s="6"/>
      <c r="F95" s="6"/>
      <c r="G95" s="6"/>
      <c r="H95" s="6">
        <v>1524</v>
      </c>
      <c r="I95" s="6">
        <v>12</v>
      </c>
      <c r="J95" s="6">
        <v>1674</v>
      </c>
    </row>
    <row r="96" spans="1:10" ht="14.55" customHeight="1" x14ac:dyDescent="0.25">
      <c r="A96" s="4" t="s">
        <v>59</v>
      </c>
      <c r="B96" s="4" t="s">
        <v>202</v>
      </c>
      <c r="C96" s="6">
        <v>11146</v>
      </c>
      <c r="D96" s="6">
        <v>9568</v>
      </c>
      <c r="E96" s="6"/>
      <c r="F96" s="6"/>
      <c r="G96" s="6"/>
      <c r="H96" s="6">
        <v>135</v>
      </c>
      <c r="I96" s="6">
        <v>479</v>
      </c>
      <c r="J96" s="6">
        <v>21328</v>
      </c>
    </row>
    <row r="97" spans="1:10" ht="14.55" customHeight="1" x14ac:dyDescent="0.25">
      <c r="A97" s="4" t="s">
        <v>59</v>
      </c>
      <c r="B97" s="4" t="s">
        <v>203</v>
      </c>
      <c r="C97" s="6">
        <v>5548039</v>
      </c>
      <c r="D97" s="6">
        <v>1824314</v>
      </c>
      <c r="E97" s="6"/>
      <c r="F97" s="6"/>
      <c r="G97" s="6"/>
      <c r="H97" s="6">
        <v>52987</v>
      </c>
      <c r="I97" s="6">
        <v>190103</v>
      </c>
      <c r="J97" s="6">
        <v>7615443</v>
      </c>
    </row>
    <row r="98" spans="1:10" ht="14.55" customHeight="1" x14ac:dyDescent="0.25">
      <c r="A98" s="4" t="s">
        <v>59</v>
      </c>
      <c r="B98" s="4" t="s">
        <v>204</v>
      </c>
      <c r="C98" s="6">
        <v>9291</v>
      </c>
      <c r="D98" s="6">
        <v>13795</v>
      </c>
      <c r="E98" s="6"/>
      <c r="F98" s="6"/>
      <c r="G98" s="6"/>
      <c r="H98" s="6">
        <v>488</v>
      </c>
      <c r="I98" s="6">
        <v>50139</v>
      </c>
      <c r="J98" s="6">
        <v>73713</v>
      </c>
    </row>
    <row r="99" spans="1:10" ht="14.55" customHeight="1" x14ac:dyDescent="0.25">
      <c r="A99" s="4" t="s">
        <v>59</v>
      </c>
      <c r="B99" s="4" t="s">
        <v>205</v>
      </c>
      <c r="C99" s="6">
        <v>771677</v>
      </c>
      <c r="D99" s="6">
        <v>395749</v>
      </c>
      <c r="E99" s="6"/>
      <c r="F99" s="6"/>
      <c r="G99" s="6"/>
      <c r="H99" s="6">
        <v>37344</v>
      </c>
      <c r="I99" s="6">
        <v>290539</v>
      </c>
      <c r="J99" s="6">
        <v>1495309</v>
      </c>
    </row>
    <row r="100" spans="1:10" ht="14.55" customHeight="1" x14ac:dyDescent="0.25">
      <c r="A100" s="4" t="s">
        <v>59</v>
      </c>
      <c r="B100" s="4" t="s">
        <v>206</v>
      </c>
      <c r="C100" s="6">
        <v>27</v>
      </c>
      <c r="D100" s="6">
        <v>25</v>
      </c>
      <c r="E100" s="6"/>
      <c r="F100" s="6"/>
      <c r="G100" s="6"/>
      <c r="H100" s="6">
        <v>282</v>
      </c>
      <c r="I100" s="6">
        <v>48</v>
      </c>
      <c r="J100" s="6">
        <v>382</v>
      </c>
    </row>
    <row r="101" spans="1:10" ht="14.55" customHeight="1" x14ac:dyDescent="0.25">
      <c r="A101" s="4" t="s">
        <v>59</v>
      </c>
      <c r="B101" s="4" t="s">
        <v>207</v>
      </c>
      <c r="C101" s="6">
        <v>27846</v>
      </c>
      <c r="D101" s="6">
        <v>12073</v>
      </c>
      <c r="E101" s="6"/>
      <c r="F101" s="6"/>
      <c r="G101" s="6"/>
      <c r="H101" s="6">
        <v>2118</v>
      </c>
      <c r="I101" s="6">
        <v>12054</v>
      </c>
      <c r="J101" s="6">
        <v>54091</v>
      </c>
    </row>
    <row r="102" spans="1:10" ht="14.55" customHeight="1" x14ac:dyDescent="0.25">
      <c r="A102" s="4" t="s">
        <v>59</v>
      </c>
      <c r="B102" s="4" t="s">
        <v>208</v>
      </c>
      <c r="C102" s="6">
        <v>362</v>
      </c>
      <c r="D102" s="6">
        <v>53</v>
      </c>
      <c r="E102" s="6"/>
      <c r="F102" s="6"/>
      <c r="G102" s="6"/>
      <c r="H102" s="6">
        <v>5</v>
      </c>
      <c r="I102" s="6">
        <v>19</v>
      </c>
      <c r="J102" s="6">
        <v>439</v>
      </c>
    </row>
    <row r="103" spans="1:10" ht="14.55" customHeight="1" x14ac:dyDescent="0.25">
      <c r="A103" s="4" t="s">
        <v>59</v>
      </c>
      <c r="B103" s="4" t="s">
        <v>209</v>
      </c>
      <c r="C103" s="6">
        <v>0</v>
      </c>
      <c r="D103" s="6">
        <v>0</v>
      </c>
      <c r="E103" s="6"/>
      <c r="F103" s="6"/>
      <c r="G103" s="6"/>
      <c r="H103" s="6">
        <v>0</v>
      </c>
      <c r="I103" s="6">
        <v>0</v>
      </c>
      <c r="J103" s="6">
        <v>0</v>
      </c>
    </row>
    <row r="104" spans="1:10" ht="14.55" customHeight="1" x14ac:dyDescent="0.25">
      <c r="A104" s="4" t="s">
        <v>59</v>
      </c>
      <c r="B104" s="4" t="s">
        <v>210</v>
      </c>
      <c r="C104" s="6">
        <v>0</v>
      </c>
      <c r="D104" s="6">
        <v>0</v>
      </c>
      <c r="E104" s="6"/>
      <c r="F104" s="6"/>
      <c r="G104" s="6"/>
      <c r="H104" s="6">
        <v>0</v>
      </c>
      <c r="I104" s="6">
        <v>0</v>
      </c>
      <c r="J104" s="6">
        <v>0</v>
      </c>
    </row>
    <row r="105" spans="1:10" ht="14.55" customHeight="1" x14ac:dyDescent="0.25">
      <c r="A105" s="4" t="s">
        <v>59</v>
      </c>
      <c r="B105" s="4" t="s">
        <v>211</v>
      </c>
      <c r="C105" s="6">
        <v>2</v>
      </c>
      <c r="D105" s="6">
        <v>2285</v>
      </c>
      <c r="E105" s="6"/>
      <c r="F105" s="6"/>
      <c r="G105" s="6"/>
      <c r="H105" s="6">
        <v>25</v>
      </c>
      <c r="I105" s="6">
        <v>13</v>
      </c>
      <c r="J105" s="6">
        <v>2325</v>
      </c>
    </row>
    <row r="106" spans="1:10" ht="14.55" customHeight="1" x14ac:dyDescent="0.25">
      <c r="A106" s="4" t="s">
        <v>60</v>
      </c>
      <c r="B106" s="4" t="s">
        <v>187</v>
      </c>
      <c r="C106" s="6">
        <v>150742</v>
      </c>
      <c r="D106" s="6">
        <v>58568</v>
      </c>
      <c r="E106" s="6"/>
      <c r="F106" s="6"/>
      <c r="G106" s="6"/>
      <c r="H106" s="6">
        <v>2536</v>
      </c>
      <c r="I106" s="6">
        <v>6557</v>
      </c>
      <c r="J106" s="6">
        <v>218403</v>
      </c>
    </row>
    <row r="107" spans="1:10" ht="14.55" customHeight="1" x14ac:dyDescent="0.25">
      <c r="A107" s="4" t="s">
        <v>60</v>
      </c>
      <c r="B107" s="4" t="s">
        <v>188</v>
      </c>
      <c r="C107" s="6">
        <v>1181660</v>
      </c>
      <c r="D107" s="6">
        <v>360824</v>
      </c>
      <c r="E107" s="6"/>
      <c r="F107" s="6"/>
      <c r="G107" s="6"/>
      <c r="H107" s="6">
        <v>5302</v>
      </c>
      <c r="I107" s="6">
        <v>18660</v>
      </c>
      <c r="J107" s="6">
        <v>1566446</v>
      </c>
    </row>
    <row r="108" spans="1:10" ht="14.55" customHeight="1" x14ac:dyDescent="0.25">
      <c r="A108" s="4" t="s">
        <v>60</v>
      </c>
      <c r="B108" s="4" t="s">
        <v>189</v>
      </c>
      <c r="C108" s="6">
        <v>11336</v>
      </c>
      <c r="D108" s="6">
        <v>29385</v>
      </c>
      <c r="E108" s="6"/>
      <c r="F108" s="6"/>
      <c r="G108" s="6"/>
      <c r="H108" s="6">
        <v>295</v>
      </c>
      <c r="I108" s="6">
        <v>404</v>
      </c>
      <c r="J108" s="6">
        <v>41420</v>
      </c>
    </row>
    <row r="109" spans="1:10" ht="14.55" customHeight="1" x14ac:dyDescent="0.25">
      <c r="A109" s="4" t="s">
        <v>60</v>
      </c>
      <c r="B109" s="4" t="s">
        <v>190</v>
      </c>
      <c r="C109" s="6">
        <v>182678</v>
      </c>
      <c r="D109" s="6">
        <v>133965</v>
      </c>
      <c r="E109" s="6"/>
      <c r="F109" s="6"/>
      <c r="G109" s="6"/>
      <c r="H109" s="6">
        <v>6480</v>
      </c>
      <c r="I109" s="6">
        <v>70499</v>
      </c>
      <c r="J109" s="6">
        <v>393622</v>
      </c>
    </row>
    <row r="110" spans="1:10" ht="14.55" customHeight="1" x14ac:dyDescent="0.25">
      <c r="A110" s="4" t="s">
        <v>60</v>
      </c>
      <c r="B110" s="4" t="s">
        <v>191</v>
      </c>
      <c r="C110" s="6">
        <v>147</v>
      </c>
      <c r="D110" s="6">
        <v>8747</v>
      </c>
      <c r="E110" s="6"/>
      <c r="F110" s="6"/>
      <c r="G110" s="6"/>
      <c r="H110" s="6">
        <v>1273</v>
      </c>
      <c r="I110" s="6">
        <v>914</v>
      </c>
      <c r="J110" s="6">
        <v>11081</v>
      </c>
    </row>
    <row r="111" spans="1:10" ht="14.55" customHeight="1" x14ac:dyDescent="0.25">
      <c r="A111" s="4" t="s">
        <v>60</v>
      </c>
      <c r="B111" s="4" t="s">
        <v>192</v>
      </c>
      <c r="C111" s="6">
        <v>2067</v>
      </c>
      <c r="D111" s="6">
        <v>547374</v>
      </c>
      <c r="E111" s="6"/>
      <c r="F111" s="6"/>
      <c r="G111" s="6"/>
      <c r="H111" s="6">
        <v>4085</v>
      </c>
      <c r="I111" s="6">
        <v>55549</v>
      </c>
      <c r="J111" s="6">
        <v>609075</v>
      </c>
    </row>
    <row r="112" spans="1:10" ht="14.55" customHeight="1" x14ac:dyDescent="0.25">
      <c r="A112" s="4" t="s">
        <v>60</v>
      </c>
      <c r="B112" s="4" t="s">
        <v>193</v>
      </c>
      <c r="C112" s="6">
        <v>1127</v>
      </c>
      <c r="D112" s="6">
        <v>198071</v>
      </c>
      <c r="E112" s="6"/>
      <c r="F112" s="6"/>
      <c r="G112" s="6"/>
      <c r="H112" s="6">
        <v>605</v>
      </c>
      <c r="I112" s="6">
        <v>35396</v>
      </c>
      <c r="J112" s="6">
        <v>235199</v>
      </c>
    </row>
    <row r="113" spans="1:10" ht="14.55" customHeight="1" x14ac:dyDescent="0.25">
      <c r="A113" s="4" t="s">
        <v>60</v>
      </c>
      <c r="B113" s="4" t="s">
        <v>194</v>
      </c>
      <c r="C113" s="6">
        <v>39</v>
      </c>
      <c r="D113" s="6">
        <v>717</v>
      </c>
      <c r="E113" s="6"/>
      <c r="F113" s="6"/>
      <c r="G113" s="6"/>
      <c r="H113" s="6">
        <v>2061</v>
      </c>
      <c r="I113" s="6">
        <v>33</v>
      </c>
      <c r="J113" s="6">
        <v>2850</v>
      </c>
    </row>
    <row r="114" spans="1:10" ht="14.55" customHeight="1" x14ac:dyDescent="0.25">
      <c r="A114" s="4" t="s">
        <v>60</v>
      </c>
      <c r="B114" s="4" t="s">
        <v>195</v>
      </c>
      <c r="C114" s="6">
        <v>259</v>
      </c>
      <c r="D114" s="6">
        <v>105</v>
      </c>
      <c r="E114" s="6"/>
      <c r="F114" s="6"/>
      <c r="G114" s="6"/>
      <c r="H114" s="6">
        <v>811</v>
      </c>
      <c r="I114" s="6">
        <v>34</v>
      </c>
      <c r="J114" s="6">
        <v>1209</v>
      </c>
    </row>
    <row r="115" spans="1:10" ht="14.55" customHeight="1" x14ac:dyDescent="0.25">
      <c r="A115" s="4" t="s">
        <v>60</v>
      </c>
      <c r="B115" s="4" t="s">
        <v>196</v>
      </c>
      <c r="C115" s="6">
        <v>1</v>
      </c>
      <c r="D115" s="6">
        <v>2</v>
      </c>
      <c r="E115" s="6"/>
      <c r="F115" s="6"/>
      <c r="G115" s="6"/>
      <c r="H115" s="6">
        <v>136</v>
      </c>
      <c r="I115" s="6">
        <v>1</v>
      </c>
      <c r="J115" s="6">
        <v>140</v>
      </c>
    </row>
    <row r="116" spans="1:10" ht="14.55" customHeight="1" x14ac:dyDescent="0.25">
      <c r="A116" s="4" t="s">
        <v>60</v>
      </c>
      <c r="B116" s="4" t="s">
        <v>197</v>
      </c>
      <c r="C116" s="6">
        <v>0</v>
      </c>
      <c r="D116" s="6">
        <v>0</v>
      </c>
      <c r="E116" s="6"/>
      <c r="F116" s="6"/>
      <c r="G116" s="6"/>
      <c r="H116" s="6">
        <v>93</v>
      </c>
      <c r="I116" s="6">
        <v>1</v>
      </c>
      <c r="J116" s="6">
        <v>94</v>
      </c>
    </row>
    <row r="117" spans="1:10" ht="14.55" customHeight="1" x14ac:dyDescent="0.25">
      <c r="A117" s="4" t="s">
        <v>60</v>
      </c>
      <c r="B117" s="4" t="s">
        <v>198</v>
      </c>
      <c r="C117" s="6">
        <v>0</v>
      </c>
      <c r="D117" s="6">
        <v>0</v>
      </c>
      <c r="E117" s="6"/>
      <c r="F117" s="6"/>
      <c r="G117" s="6"/>
      <c r="H117" s="6">
        <v>7</v>
      </c>
      <c r="I117" s="6">
        <v>0</v>
      </c>
      <c r="J117" s="6">
        <v>7</v>
      </c>
    </row>
    <row r="118" spans="1:10" ht="14.55" customHeight="1" x14ac:dyDescent="0.25">
      <c r="A118" s="4" t="s">
        <v>60</v>
      </c>
      <c r="B118" s="4" t="s">
        <v>199</v>
      </c>
      <c r="C118" s="6">
        <v>3</v>
      </c>
      <c r="D118" s="6">
        <v>1</v>
      </c>
      <c r="E118" s="6"/>
      <c r="F118" s="6"/>
      <c r="G118" s="6"/>
      <c r="H118" s="6">
        <v>219</v>
      </c>
      <c r="I118" s="6">
        <v>15</v>
      </c>
      <c r="J118" s="6">
        <v>238</v>
      </c>
    </row>
    <row r="119" spans="1:10" ht="14.55" customHeight="1" x14ac:dyDescent="0.25">
      <c r="A119" s="4" t="s">
        <v>60</v>
      </c>
      <c r="B119" s="4" t="s">
        <v>200</v>
      </c>
      <c r="C119" s="6">
        <v>2</v>
      </c>
      <c r="D119" s="6">
        <v>7</v>
      </c>
      <c r="E119" s="6"/>
      <c r="F119" s="6"/>
      <c r="G119" s="6"/>
      <c r="H119" s="6">
        <v>731</v>
      </c>
      <c r="I119" s="6">
        <v>3</v>
      </c>
      <c r="J119" s="6">
        <v>743</v>
      </c>
    </row>
    <row r="120" spans="1:10" ht="14.55" customHeight="1" x14ac:dyDescent="0.25">
      <c r="A120" s="4" t="s">
        <v>60</v>
      </c>
      <c r="B120" s="4" t="s">
        <v>201</v>
      </c>
      <c r="C120" s="6">
        <v>74</v>
      </c>
      <c r="D120" s="6">
        <v>36</v>
      </c>
      <c r="E120" s="6"/>
      <c r="F120" s="6"/>
      <c r="G120" s="6"/>
      <c r="H120" s="6">
        <v>755</v>
      </c>
      <c r="I120" s="6">
        <v>26</v>
      </c>
      <c r="J120" s="6">
        <v>891</v>
      </c>
    </row>
    <row r="121" spans="1:10" ht="14.55" customHeight="1" x14ac:dyDescent="0.25">
      <c r="A121" s="4" t="s">
        <v>60</v>
      </c>
      <c r="B121" s="4" t="s">
        <v>202</v>
      </c>
      <c r="C121" s="6">
        <v>5087</v>
      </c>
      <c r="D121" s="6">
        <v>4142</v>
      </c>
      <c r="E121" s="6"/>
      <c r="F121" s="6"/>
      <c r="G121" s="6"/>
      <c r="H121" s="6">
        <v>42</v>
      </c>
      <c r="I121" s="6">
        <v>338</v>
      </c>
      <c r="J121" s="6">
        <v>9609</v>
      </c>
    </row>
    <row r="122" spans="1:10" ht="14.55" customHeight="1" x14ac:dyDescent="0.25">
      <c r="A122" s="4" t="s">
        <v>60</v>
      </c>
      <c r="B122" s="4" t="s">
        <v>203</v>
      </c>
      <c r="C122" s="6">
        <v>2139963</v>
      </c>
      <c r="D122" s="6">
        <v>686544</v>
      </c>
      <c r="E122" s="6"/>
      <c r="F122" s="6"/>
      <c r="G122" s="6"/>
      <c r="H122" s="6">
        <v>18760</v>
      </c>
      <c r="I122" s="6">
        <v>154231</v>
      </c>
      <c r="J122" s="6">
        <v>2999498</v>
      </c>
    </row>
    <row r="123" spans="1:10" ht="14.55" customHeight="1" x14ac:dyDescent="0.25">
      <c r="A123" s="4" t="s">
        <v>60</v>
      </c>
      <c r="B123" s="4" t="s">
        <v>204</v>
      </c>
      <c r="C123" s="6">
        <v>4728</v>
      </c>
      <c r="D123" s="6">
        <v>6560</v>
      </c>
      <c r="E123" s="6"/>
      <c r="F123" s="6"/>
      <c r="G123" s="6"/>
      <c r="H123" s="6">
        <v>156</v>
      </c>
      <c r="I123" s="6">
        <v>27463</v>
      </c>
      <c r="J123" s="6">
        <v>38907</v>
      </c>
    </row>
    <row r="124" spans="1:10" ht="14.55" customHeight="1" x14ac:dyDescent="0.25">
      <c r="A124" s="4" t="s">
        <v>60</v>
      </c>
      <c r="B124" s="4" t="s">
        <v>205</v>
      </c>
      <c r="C124" s="6">
        <v>282784</v>
      </c>
      <c r="D124" s="6">
        <v>150365</v>
      </c>
      <c r="E124" s="6"/>
      <c r="F124" s="6"/>
      <c r="G124" s="6"/>
      <c r="H124" s="6">
        <v>13677</v>
      </c>
      <c r="I124" s="6">
        <v>242247</v>
      </c>
      <c r="J124" s="6">
        <v>689073</v>
      </c>
    </row>
    <row r="125" spans="1:10" ht="14.55" customHeight="1" x14ac:dyDescent="0.25">
      <c r="A125" s="4" t="s">
        <v>60</v>
      </c>
      <c r="B125" s="4" t="s">
        <v>206</v>
      </c>
      <c r="C125" s="6">
        <v>0</v>
      </c>
      <c r="D125" s="6">
        <v>0</v>
      </c>
      <c r="E125" s="6"/>
      <c r="F125" s="6"/>
      <c r="G125" s="6"/>
      <c r="H125" s="6">
        <v>0</v>
      </c>
      <c r="I125" s="6">
        <v>0</v>
      </c>
      <c r="J125" s="6">
        <v>0</v>
      </c>
    </row>
    <row r="126" spans="1:10" ht="14.55" customHeight="1" x14ac:dyDescent="0.25">
      <c r="A126" s="4" t="s">
        <v>60</v>
      </c>
      <c r="B126" s="4" t="s">
        <v>207</v>
      </c>
      <c r="C126" s="6">
        <v>0</v>
      </c>
      <c r="D126" s="6">
        <v>0</v>
      </c>
      <c r="E126" s="6"/>
      <c r="F126" s="6"/>
      <c r="G126" s="6"/>
      <c r="H126" s="6">
        <v>0</v>
      </c>
      <c r="I126" s="6">
        <v>0</v>
      </c>
      <c r="J126" s="6">
        <v>0</v>
      </c>
    </row>
    <row r="127" spans="1:10" ht="14.55" customHeight="1" x14ac:dyDescent="0.25">
      <c r="A127" s="4" t="s">
        <v>60</v>
      </c>
      <c r="B127" s="4" t="s">
        <v>208</v>
      </c>
      <c r="C127" s="6">
        <v>0</v>
      </c>
      <c r="D127" s="6">
        <v>0</v>
      </c>
      <c r="E127" s="6"/>
      <c r="F127" s="6"/>
      <c r="G127" s="6"/>
      <c r="H127" s="6">
        <v>0</v>
      </c>
      <c r="I127" s="6">
        <v>0</v>
      </c>
      <c r="J127" s="6">
        <v>0</v>
      </c>
    </row>
    <row r="128" spans="1:10" ht="14.55" customHeight="1" x14ac:dyDescent="0.25">
      <c r="A128" s="4" t="s">
        <v>60</v>
      </c>
      <c r="B128" s="4" t="s">
        <v>209</v>
      </c>
      <c r="C128" s="6">
        <v>0</v>
      </c>
      <c r="D128" s="6">
        <v>0</v>
      </c>
      <c r="E128" s="6"/>
      <c r="F128" s="6"/>
      <c r="G128" s="6"/>
      <c r="H128" s="6">
        <v>0</v>
      </c>
      <c r="I128" s="6">
        <v>0</v>
      </c>
      <c r="J128" s="6">
        <v>0</v>
      </c>
    </row>
    <row r="129" spans="1:10" ht="14.55" customHeight="1" x14ac:dyDescent="0.25">
      <c r="A129" s="4" t="s">
        <v>60</v>
      </c>
      <c r="B129" s="4" t="s">
        <v>210</v>
      </c>
      <c r="C129" s="6">
        <v>0</v>
      </c>
      <c r="D129" s="6">
        <v>0</v>
      </c>
      <c r="E129" s="6"/>
      <c r="F129" s="6"/>
      <c r="G129" s="6"/>
      <c r="H129" s="6">
        <v>0</v>
      </c>
      <c r="I129" s="6">
        <v>0</v>
      </c>
      <c r="J129" s="6">
        <v>0</v>
      </c>
    </row>
    <row r="130" spans="1:10" ht="14.55" customHeight="1" x14ac:dyDescent="0.25">
      <c r="A130" s="4" t="s">
        <v>60</v>
      </c>
      <c r="B130" s="4" t="s">
        <v>211</v>
      </c>
      <c r="C130" s="6">
        <v>0</v>
      </c>
      <c r="D130" s="6">
        <v>0</v>
      </c>
      <c r="E130" s="6"/>
      <c r="F130" s="6"/>
      <c r="G130" s="6"/>
      <c r="H130" s="6">
        <v>0</v>
      </c>
      <c r="I130" s="6">
        <v>0</v>
      </c>
      <c r="J130" s="6">
        <v>0</v>
      </c>
    </row>
    <row r="131" spans="1:10" ht="14.55" customHeight="1" x14ac:dyDescent="0.25">
      <c r="A131" s="4" t="s">
        <v>61</v>
      </c>
      <c r="B131" s="4" t="s">
        <v>187</v>
      </c>
      <c r="C131" s="6">
        <v>755645</v>
      </c>
      <c r="D131" s="6">
        <v>287638</v>
      </c>
      <c r="E131" s="6"/>
      <c r="F131" s="6"/>
      <c r="G131" s="6"/>
      <c r="H131" s="6">
        <v>14034</v>
      </c>
      <c r="I131" s="6">
        <v>5293</v>
      </c>
      <c r="J131" s="6">
        <v>1062610</v>
      </c>
    </row>
    <row r="132" spans="1:10" ht="14.55" customHeight="1" x14ac:dyDescent="0.25">
      <c r="A132" s="4" t="s">
        <v>61</v>
      </c>
      <c r="B132" s="4" t="s">
        <v>188</v>
      </c>
      <c r="C132" s="6">
        <v>4900357</v>
      </c>
      <c r="D132" s="6">
        <v>1485899</v>
      </c>
      <c r="E132" s="6"/>
      <c r="F132" s="6"/>
      <c r="G132" s="6"/>
      <c r="H132" s="6">
        <v>21422</v>
      </c>
      <c r="I132" s="6">
        <v>14898</v>
      </c>
      <c r="J132" s="6">
        <v>6422576</v>
      </c>
    </row>
    <row r="133" spans="1:10" ht="14.55" customHeight="1" x14ac:dyDescent="0.25">
      <c r="A133" s="4" t="s">
        <v>61</v>
      </c>
      <c r="B133" s="4" t="s">
        <v>189</v>
      </c>
      <c r="C133" s="6">
        <v>51586</v>
      </c>
      <c r="D133" s="6">
        <v>158502</v>
      </c>
      <c r="E133" s="6"/>
      <c r="F133" s="6"/>
      <c r="G133" s="6"/>
      <c r="H133" s="6">
        <v>1271</v>
      </c>
      <c r="I133" s="6">
        <v>383</v>
      </c>
      <c r="J133" s="6">
        <v>211742</v>
      </c>
    </row>
    <row r="134" spans="1:10" ht="14.55" customHeight="1" x14ac:dyDescent="0.25">
      <c r="A134" s="4" t="s">
        <v>61</v>
      </c>
      <c r="B134" s="4" t="s">
        <v>190</v>
      </c>
      <c r="C134" s="6">
        <v>424825</v>
      </c>
      <c r="D134" s="6">
        <v>334265</v>
      </c>
      <c r="E134" s="6"/>
      <c r="F134" s="6"/>
      <c r="G134" s="6"/>
      <c r="H134" s="6">
        <v>21988</v>
      </c>
      <c r="I134" s="6">
        <v>60748</v>
      </c>
      <c r="J134" s="6">
        <v>841826</v>
      </c>
    </row>
    <row r="135" spans="1:10" ht="14.55" customHeight="1" x14ac:dyDescent="0.25">
      <c r="A135" s="4" t="s">
        <v>61</v>
      </c>
      <c r="B135" s="4" t="s">
        <v>191</v>
      </c>
      <c r="C135" s="6">
        <v>122</v>
      </c>
      <c r="D135" s="6">
        <v>15911</v>
      </c>
      <c r="E135" s="6"/>
      <c r="F135" s="6"/>
      <c r="G135" s="6"/>
      <c r="H135" s="6">
        <v>5679</v>
      </c>
      <c r="I135" s="6">
        <v>793</v>
      </c>
      <c r="J135" s="6">
        <v>22505</v>
      </c>
    </row>
    <row r="136" spans="1:10" ht="14.55" customHeight="1" x14ac:dyDescent="0.25">
      <c r="A136" s="4" t="s">
        <v>61</v>
      </c>
      <c r="B136" s="4" t="s">
        <v>192</v>
      </c>
      <c r="C136" s="6">
        <v>5664</v>
      </c>
      <c r="D136" s="6">
        <v>2034382</v>
      </c>
      <c r="E136" s="6"/>
      <c r="F136" s="6"/>
      <c r="G136" s="6"/>
      <c r="H136" s="6">
        <v>15851</v>
      </c>
      <c r="I136" s="6">
        <v>34210</v>
      </c>
      <c r="J136" s="6">
        <v>2090107</v>
      </c>
    </row>
    <row r="137" spans="1:10" ht="14.55" customHeight="1" x14ac:dyDescent="0.25">
      <c r="A137" s="4" t="s">
        <v>61</v>
      </c>
      <c r="B137" s="4" t="s">
        <v>193</v>
      </c>
      <c r="C137" s="6">
        <v>3425</v>
      </c>
      <c r="D137" s="6">
        <v>475787</v>
      </c>
      <c r="E137" s="6"/>
      <c r="F137" s="6"/>
      <c r="G137" s="6"/>
      <c r="H137" s="6">
        <v>1992</v>
      </c>
      <c r="I137" s="6">
        <v>15692</v>
      </c>
      <c r="J137" s="6">
        <v>496896</v>
      </c>
    </row>
    <row r="138" spans="1:10" ht="14.55" customHeight="1" x14ac:dyDescent="0.25">
      <c r="A138" s="4" t="s">
        <v>61</v>
      </c>
      <c r="B138" s="4" t="s">
        <v>194</v>
      </c>
      <c r="C138" s="6">
        <v>553</v>
      </c>
      <c r="D138" s="6">
        <v>1880</v>
      </c>
      <c r="E138" s="6"/>
      <c r="F138" s="6"/>
      <c r="G138" s="6"/>
      <c r="H138" s="6">
        <v>9497</v>
      </c>
      <c r="I138" s="6">
        <v>38</v>
      </c>
      <c r="J138" s="6">
        <v>11968</v>
      </c>
    </row>
    <row r="139" spans="1:10" ht="14.55" customHeight="1" x14ac:dyDescent="0.25">
      <c r="A139" s="4" t="s">
        <v>61</v>
      </c>
      <c r="B139" s="4" t="s">
        <v>195</v>
      </c>
      <c r="C139" s="6">
        <v>181</v>
      </c>
      <c r="D139" s="6">
        <v>189</v>
      </c>
      <c r="E139" s="6"/>
      <c r="F139" s="6"/>
      <c r="G139" s="6"/>
      <c r="H139" s="6">
        <v>1989</v>
      </c>
      <c r="I139" s="6">
        <v>3</v>
      </c>
      <c r="J139" s="6">
        <v>2362</v>
      </c>
    </row>
    <row r="140" spans="1:10" ht="14.55" customHeight="1" x14ac:dyDescent="0.25">
      <c r="A140" s="4" t="s">
        <v>61</v>
      </c>
      <c r="B140" s="4" t="s">
        <v>196</v>
      </c>
      <c r="C140" s="6">
        <v>0</v>
      </c>
      <c r="D140" s="6">
        <v>66</v>
      </c>
      <c r="E140" s="6"/>
      <c r="F140" s="6"/>
      <c r="G140" s="6"/>
      <c r="H140" s="6">
        <v>518</v>
      </c>
      <c r="I140" s="6">
        <v>0</v>
      </c>
      <c r="J140" s="6">
        <v>584</v>
      </c>
    </row>
    <row r="141" spans="1:10" ht="14.55" customHeight="1" x14ac:dyDescent="0.25">
      <c r="A141" s="4" t="s">
        <v>61</v>
      </c>
      <c r="B141" s="4" t="s">
        <v>197</v>
      </c>
      <c r="C141" s="6">
        <v>3</v>
      </c>
      <c r="D141" s="6">
        <v>0</v>
      </c>
      <c r="E141" s="6"/>
      <c r="F141" s="6"/>
      <c r="G141" s="6"/>
      <c r="H141" s="6">
        <v>224</v>
      </c>
      <c r="I141" s="6">
        <v>0</v>
      </c>
      <c r="J141" s="6">
        <v>227</v>
      </c>
    </row>
    <row r="142" spans="1:10" ht="14.55" customHeight="1" x14ac:dyDescent="0.25">
      <c r="A142" s="4" t="s">
        <v>61</v>
      </c>
      <c r="B142" s="4" t="s">
        <v>198</v>
      </c>
      <c r="C142" s="6">
        <v>0</v>
      </c>
      <c r="D142" s="6">
        <v>0</v>
      </c>
      <c r="E142" s="6"/>
      <c r="F142" s="6"/>
      <c r="G142" s="6"/>
      <c r="H142" s="6">
        <v>40</v>
      </c>
      <c r="I142" s="6">
        <v>0</v>
      </c>
      <c r="J142" s="6">
        <v>40</v>
      </c>
    </row>
    <row r="143" spans="1:10" ht="14.55" customHeight="1" x14ac:dyDescent="0.25">
      <c r="A143" s="4" t="s">
        <v>61</v>
      </c>
      <c r="B143" s="4" t="s">
        <v>199</v>
      </c>
      <c r="C143" s="6">
        <v>2</v>
      </c>
      <c r="D143" s="6">
        <v>4</v>
      </c>
      <c r="E143" s="6"/>
      <c r="F143" s="6"/>
      <c r="G143" s="6"/>
      <c r="H143" s="6">
        <v>893</v>
      </c>
      <c r="I143" s="6">
        <v>1</v>
      </c>
      <c r="J143" s="6">
        <v>900</v>
      </c>
    </row>
    <row r="144" spans="1:10" ht="14.55" customHeight="1" x14ac:dyDescent="0.25">
      <c r="A144" s="4" t="s">
        <v>61</v>
      </c>
      <c r="B144" s="4" t="s">
        <v>200</v>
      </c>
      <c r="C144" s="6">
        <v>18</v>
      </c>
      <c r="D144" s="6">
        <v>26</v>
      </c>
      <c r="E144" s="6"/>
      <c r="F144" s="6"/>
      <c r="G144" s="6"/>
      <c r="H144" s="6">
        <v>4437</v>
      </c>
      <c r="I144" s="6">
        <v>4</v>
      </c>
      <c r="J144" s="6">
        <v>4485</v>
      </c>
    </row>
    <row r="145" spans="1:10" ht="14.55" customHeight="1" x14ac:dyDescent="0.25">
      <c r="A145" s="4" t="s">
        <v>61</v>
      </c>
      <c r="B145" s="4" t="s">
        <v>201</v>
      </c>
      <c r="C145" s="6">
        <v>151</v>
      </c>
      <c r="D145" s="6">
        <v>52</v>
      </c>
      <c r="E145" s="6"/>
      <c r="F145" s="6"/>
      <c r="G145" s="6"/>
      <c r="H145" s="6">
        <v>1860</v>
      </c>
      <c r="I145" s="6">
        <v>29</v>
      </c>
      <c r="J145" s="6">
        <v>2092</v>
      </c>
    </row>
    <row r="146" spans="1:10" ht="14.55" customHeight="1" x14ac:dyDescent="0.25">
      <c r="A146" s="4" t="s">
        <v>61</v>
      </c>
      <c r="B146" s="4" t="s">
        <v>202</v>
      </c>
      <c r="C146" s="6">
        <v>13313</v>
      </c>
      <c r="D146" s="6">
        <v>10732</v>
      </c>
      <c r="E146" s="6"/>
      <c r="F146" s="6"/>
      <c r="G146" s="6"/>
      <c r="H146" s="6">
        <v>149</v>
      </c>
      <c r="I146" s="6">
        <v>323</v>
      </c>
      <c r="J146" s="6">
        <v>24517</v>
      </c>
    </row>
    <row r="147" spans="1:10" ht="14.55" customHeight="1" x14ac:dyDescent="0.25">
      <c r="A147" s="4" t="s">
        <v>61</v>
      </c>
      <c r="B147" s="4" t="s">
        <v>203</v>
      </c>
      <c r="C147" s="6">
        <v>8385590</v>
      </c>
      <c r="D147" s="6">
        <v>2459587</v>
      </c>
      <c r="E147" s="6"/>
      <c r="F147" s="6"/>
      <c r="G147" s="6"/>
      <c r="H147" s="6">
        <v>66328</v>
      </c>
      <c r="I147" s="6">
        <v>183720</v>
      </c>
      <c r="J147" s="6">
        <v>11095225</v>
      </c>
    </row>
    <row r="148" spans="1:10" ht="14.55" customHeight="1" x14ac:dyDescent="0.25">
      <c r="A148" s="4" t="s">
        <v>61</v>
      </c>
      <c r="B148" s="4" t="s">
        <v>204</v>
      </c>
      <c r="C148" s="6">
        <v>11766</v>
      </c>
      <c r="D148" s="6">
        <v>13562</v>
      </c>
      <c r="E148" s="6"/>
      <c r="F148" s="6"/>
      <c r="G148" s="6"/>
      <c r="H148" s="6">
        <v>486</v>
      </c>
      <c r="I148" s="6">
        <v>42408</v>
      </c>
      <c r="J148" s="6">
        <v>68222</v>
      </c>
    </row>
    <row r="149" spans="1:10" ht="14.55" customHeight="1" x14ac:dyDescent="0.25">
      <c r="A149" s="4" t="s">
        <v>61</v>
      </c>
      <c r="B149" s="4" t="s">
        <v>205</v>
      </c>
      <c r="C149" s="6">
        <v>1131796</v>
      </c>
      <c r="D149" s="6">
        <v>471255</v>
      </c>
      <c r="E149" s="6"/>
      <c r="F149" s="6"/>
      <c r="G149" s="6"/>
      <c r="H149" s="6">
        <v>45422</v>
      </c>
      <c r="I149" s="6">
        <v>268121</v>
      </c>
      <c r="J149" s="6">
        <v>1916594</v>
      </c>
    </row>
    <row r="150" spans="1:10" ht="14.55" customHeight="1" x14ac:dyDescent="0.25">
      <c r="A150" s="4" t="s">
        <v>61</v>
      </c>
      <c r="B150" s="4" t="s">
        <v>206</v>
      </c>
      <c r="C150" s="6">
        <v>0</v>
      </c>
      <c r="D150" s="6">
        <v>0</v>
      </c>
      <c r="E150" s="6"/>
      <c r="F150" s="6"/>
      <c r="G150" s="6"/>
      <c r="H150" s="6">
        <v>0</v>
      </c>
      <c r="I150" s="6">
        <v>0</v>
      </c>
      <c r="J150" s="6">
        <v>0</v>
      </c>
    </row>
    <row r="151" spans="1:10" ht="14.55" customHeight="1" x14ac:dyDescent="0.25">
      <c r="A151" s="4" t="s">
        <v>61</v>
      </c>
      <c r="B151" s="4" t="s">
        <v>207</v>
      </c>
      <c r="C151" s="6">
        <v>0</v>
      </c>
      <c r="D151" s="6">
        <v>0</v>
      </c>
      <c r="E151" s="6"/>
      <c r="F151" s="6"/>
      <c r="G151" s="6"/>
      <c r="H151" s="6">
        <v>0</v>
      </c>
      <c r="I151" s="6">
        <v>0</v>
      </c>
      <c r="J151" s="6">
        <v>0</v>
      </c>
    </row>
    <row r="152" spans="1:10" ht="14.55" customHeight="1" x14ac:dyDescent="0.25">
      <c r="A152" s="4" t="s">
        <v>61</v>
      </c>
      <c r="B152" s="4" t="s">
        <v>208</v>
      </c>
      <c r="C152" s="6">
        <v>0</v>
      </c>
      <c r="D152" s="6">
        <v>0</v>
      </c>
      <c r="E152" s="6"/>
      <c r="F152" s="6"/>
      <c r="G152" s="6"/>
      <c r="H152" s="6">
        <v>0</v>
      </c>
      <c r="I152" s="6">
        <v>0</v>
      </c>
      <c r="J152" s="6">
        <v>0</v>
      </c>
    </row>
    <row r="153" spans="1:10" ht="14.55" customHeight="1" x14ac:dyDescent="0.25">
      <c r="A153" s="4" t="s">
        <v>61</v>
      </c>
      <c r="B153" s="4" t="s">
        <v>209</v>
      </c>
      <c r="C153" s="6">
        <v>0</v>
      </c>
      <c r="D153" s="6">
        <v>0</v>
      </c>
      <c r="E153" s="6"/>
      <c r="F153" s="6"/>
      <c r="G153" s="6"/>
      <c r="H153" s="6">
        <v>0</v>
      </c>
      <c r="I153" s="6">
        <v>0</v>
      </c>
      <c r="J153" s="6">
        <v>0</v>
      </c>
    </row>
    <row r="154" spans="1:10" ht="14.55" customHeight="1" x14ac:dyDescent="0.25">
      <c r="A154" s="4" t="s">
        <v>61</v>
      </c>
      <c r="B154" s="4" t="s">
        <v>210</v>
      </c>
      <c r="C154" s="6">
        <v>0</v>
      </c>
      <c r="D154" s="6">
        <v>0</v>
      </c>
      <c r="E154" s="6"/>
      <c r="F154" s="6"/>
      <c r="G154" s="6"/>
      <c r="H154" s="6">
        <v>0</v>
      </c>
      <c r="I154" s="6">
        <v>0</v>
      </c>
      <c r="J154" s="6">
        <v>0</v>
      </c>
    </row>
    <row r="155" spans="1:10" ht="14.55" customHeight="1" x14ac:dyDescent="0.25">
      <c r="A155" s="4" t="s">
        <v>61</v>
      </c>
      <c r="B155" s="4" t="s">
        <v>211</v>
      </c>
      <c r="C155" s="6">
        <v>0</v>
      </c>
      <c r="D155" s="6">
        <v>0</v>
      </c>
      <c r="E155" s="6"/>
      <c r="F155" s="6"/>
      <c r="G155" s="6"/>
      <c r="H155" s="6">
        <v>0</v>
      </c>
      <c r="I155" s="6">
        <v>0</v>
      </c>
      <c r="J155" s="6">
        <v>0</v>
      </c>
    </row>
    <row r="156" spans="1:10" x14ac:dyDescent="0.25">
      <c r="A156" s="4"/>
      <c r="B156" s="4"/>
      <c r="C156" s="6"/>
      <c r="D156" s="6"/>
      <c r="E156" s="6"/>
      <c r="F156" s="6"/>
      <c r="G156" s="6"/>
      <c r="H156" s="6"/>
      <c r="I156" s="6"/>
      <c r="J156" s="6"/>
    </row>
    <row r="157" spans="1:10" x14ac:dyDescent="0.25">
      <c r="A157" s="4"/>
      <c r="B157" s="4"/>
      <c r="C157" s="6"/>
      <c r="D157" s="6"/>
      <c r="E157" s="6"/>
      <c r="F157" s="6"/>
      <c r="G157" s="6"/>
      <c r="H157" s="6"/>
      <c r="I157" s="6"/>
      <c r="J157" s="6"/>
    </row>
    <row r="158" spans="1:10" x14ac:dyDescent="0.25">
      <c r="A158" s="4"/>
      <c r="B158" s="4"/>
      <c r="C158" s="6"/>
      <c r="D158" s="6"/>
      <c r="E158" s="6"/>
      <c r="F158" s="6"/>
      <c r="G158" s="6"/>
      <c r="H158" s="6"/>
      <c r="I158" s="6"/>
      <c r="J158" s="6"/>
    </row>
    <row r="159" spans="1:10" x14ac:dyDescent="0.25">
      <c r="A159" s="4"/>
      <c r="B159" s="4"/>
      <c r="C159" s="6"/>
      <c r="D159" s="6"/>
      <c r="E159" s="6"/>
      <c r="F159" s="6"/>
      <c r="G159" s="6"/>
      <c r="H159" s="6"/>
      <c r="I159" s="6"/>
      <c r="J159" s="6"/>
    </row>
    <row r="160" spans="1:10" x14ac:dyDescent="0.25">
      <c r="A160" s="4"/>
      <c r="B160" s="4"/>
      <c r="C160" s="6"/>
      <c r="D160" s="6"/>
      <c r="E160" s="6"/>
      <c r="F160" s="6"/>
      <c r="G160" s="6"/>
      <c r="H160" s="6"/>
      <c r="I160" s="6"/>
      <c r="J160" s="6"/>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82"/>
  <sheetViews>
    <sheetView showGridLines="0" workbookViewId="0"/>
  </sheetViews>
  <sheetFormatPr defaultColWidth="11.5546875" defaultRowHeight="13.2" x14ac:dyDescent="0.25"/>
  <cols>
    <col min="1" max="1" width="20.6640625" customWidth="1"/>
    <col min="2" max="2" width="44.6640625" customWidth="1"/>
    <col min="3" max="10" width="14.6640625" customWidth="1"/>
  </cols>
  <sheetData>
    <row r="1" spans="1:10" ht="14.55" customHeight="1" x14ac:dyDescent="0.25">
      <c r="A1" s="1" t="s">
        <v>215</v>
      </c>
    </row>
    <row r="2" spans="1:10" ht="28.95" customHeight="1" x14ac:dyDescent="0.25">
      <c r="A2" s="1" t="s">
        <v>42</v>
      </c>
    </row>
    <row r="3" spans="1:10" ht="14.55" customHeight="1" x14ac:dyDescent="0.25">
      <c r="A3" t="s">
        <v>43</v>
      </c>
    </row>
    <row r="4" spans="1:10" ht="14.55" customHeight="1" x14ac:dyDescent="0.25">
      <c r="A4" t="s">
        <v>90</v>
      </c>
    </row>
    <row r="5" spans="1:10" ht="28.95" customHeight="1" x14ac:dyDescent="0.25">
      <c r="A5" s="3" t="s">
        <v>3</v>
      </c>
      <c r="B5" s="3" t="s">
        <v>31</v>
      </c>
      <c r="C5" s="5" t="s">
        <v>46</v>
      </c>
      <c r="D5" s="5" t="s">
        <v>47</v>
      </c>
      <c r="E5" s="5" t="s">
        <v>48</v>
      </c>
      <c r="F5" s="5" t="s">
        <v>49</v>
      </c>
      <c r="G5" s="5" t="s">
        <v>50</v>
      </c>
      <c r="H5" s="5" t="s">
        <v>51</v>
      </c>
      <c r="I5" s="5" t="s">
        <v>52</v>
      </c>
      <c r="J5" s="5" t="s">
        <v>55</v>
      </c>
    </row>
    <row r="6" spans="1:10" ht="14.55" customHeight="1" x14ac:dyDescent="0.25">
      <c r="A6" s="4" t="s">
        <v>56</v>
      </c>
      <c r="B6" s="4" t="s">
        <v>189</v>
      </c>
      <c r="C6" s="6">
        <v>88079</v>
      </c>
      <c r="D6" s="6">
        <v>921</v>
      </c>
      <c r="E6" s="6">
        <v>204303</v>
      </c>
      <c r="F6" s="6">
        <v>192919</v>
      </c>
      <c r="G6" s="6">
        <v>1181</v>
      </c>
      <c r="H6" s="6">
        <v>3596</v>
      </c>
      <c r="I6" s="6">
        <v>2124</v>
      </c>
      <c r="J6" s="6">
        <v>493123</v>
      </c>
    </row>
    <row r="7" spans="1:10" ht="14.55" customHeight="1" x14ac:dyDescent="0.25">
      <c r="A7" s="4" t="s">
        <v>56</v>
      </c>
      <c r="B7" s="4" t="s">
        <v>190</v>
      </c>
      <c r="C7" s="6">
        <v>1009572</v>
      </c>
      <c r="D7" s="6">
        <v>1321</v>
      </c>
      <c r="E7" s="6">
        <v>416635</v>
      </c>
      <c r="F7" s="6">
        <v>260002</v>
      </c>
      <c r="G7" s="6">
        <v>19633</v>
      </c>
      <c r="H7" s="6">
        <v>38689</v>
      </c>
      <c r="I7" s="6">
        <v>108238</v>
      </c>
      <c r="J7" s="6">
        <v>1854090</v>
      </c>
    </row>
    <row r="8" spans="1:10" ht="14.55" customHeight="1" x14ac:dyDescent="0.25">
      <c r="A8" s="4" t="s">
        <v>56</v>
      </c>
      <c r="B8" s="4" t="s">
        <v>191</v>
      </c>
      <c r="C8" s="6">
        <v>0</v>
      </c>
      <c r="D8" s="6">
        <v>41</v>
      </c>
      <c r="E8" s="6">
        <v>0</v>
      </c>
      <c r="F8" s="6">
        <v>0</v>
      </c>
      <c r="G8" s="6">
        <v>0</v>
      </c>
      <c r="H8" s="6">
        <v>7</v>
      </c>
      <c r="I8" s="6">
        <v>0</v>
      </c>
      <c r="J8" s="6">
        <v>48</v>
      </c>
    </row>
    <row r="9" spans="1:10" ht="14.55" customHeight="1" x14ac:dyDescent="0.25">
      <c r="A9" s="4" t="s">
        <v>56</v>
      </c>
      <c r="B9" s="4" t="s">
        <v>192</v>
      </c>
      <c r="C9" s="6">
        <v>9091</v>
      </c>
      <c r="D9" s="6">
        <v>1815</v>
      </c>
      <c r="E9" s="6">
        <v>1496838</v>
      </c>
      <c r="F9" s="6">
        <v>2421093</v>
      </c>
      <c r="G9" s="6">
        <v>12374</v>
      </c>
      <c r="H9" s="6">
        <v>23917</v>
      </c>
      <c r="I9" s="6">
        <v>46808</v>
      </c>
      <c r="J9" s="6">
        <v>4011936</v>
      </c>
    </row>
    <row r="10" spans="1:10" ht="14.55" customHeight="1" x14ac:dyDescent="0.25">
      <c r="A10" s="4" t="s">
        <v>56</v>
      </c>
      <c r="B10" s="4" t="s">
        <v>193</v>
      </c>
      <c r="C10" s="6">
        <v>3577</v>
      </c>
      <c r="D10" s="6">
        <v>1350</v>
      </c>
      <c r="E10" s="6">
        <v>413875</v>
      </c>
      <c r="F10" s="6">
        <v>451794</v>
      </c>
      <c r="G10" s="6">
        <v>654</v>
      </c>
      <c r="H10" s="6">
        <v>3862</v>
      </c>
      <c r="I10" s="6">
        <v>21617</v>
      </c>
      <c r="J10" s="6">
        <v>896729</v>
      </c>
    </row>
    <row r="11" spans="1:10" ht="14.55" customHeight="1" x14ac:dyDescent="0.25">
      <c r="A11" s="4" t="s">
        <v>56</v>
      </c>
      <c r="B11" s="4" t="s">
        <v>194</v>
      </c>
      <c r="C11" s="6">
        <v>36</v>
      </c>
      <c r="D11" s="6">
        <v>31</v>
      </c>
      <c r="E11" s="6">
        <v>1419</v>
      </c>
      <c r="F11" s="6">
        <v>821</v>
      </c>
      <c r="G11" s="6">
        <v>7</v>
      </c>
      <c r="H11" s="6">
        <v>8046</v>
      </c>
      <c r="I11" s="6">
        <v>92</v>
      </c>
      <c r="J11" s="6">
        <v>10452</v>
      </c>
    </row>
    <row r="12" spans="1:10" ht="14.55" customHeight="1" x14ac:dyDescent="0.25">
      <c r="A12" s="4" t="s">
        <v>56</v>
      </c>
      <c r="B12" s="4" t="s">
        <v>199</v>
      </c>
      <c r="C12" s="6">
        <v>0</v>
      </c>
      <c r="D12" s="6">
        <v>0</v>
      </c>
      <c r="E12" s="6">
        <v>3</v>
      </c>
      <c r="F12" s="6">
        <v>4</v>
      </c>
      <c r="G12" s="6">
        <v>0</v>
      </c>
      <c r="H12" s="6">
        <v>628</v>
      </c>
      <c r="I12" s="6">
        <v>1</v>
      </c>
      <c r="J12" s="6">
        <v>636</v>
      </c>
    </row>
    <row r="13" spans="1:10" ht="14.55" customHeight="1" x14ac:dyDescent="0.25">
      <c r="A13" s="4" t="s">
        <v>56</v>
      </c>
      <c r="B13" s="4" t="s">
        <v>200</v>
      </c>
      <c r="C13" s="6">
        <v>4</v>
      </c>
      <c r="D13" s="6">
        <v>0</v>
      </c>
      <c r="E13" s="6">
        <v>1</v>
      </c>
      <c r="F13" s="6">
        <v>1</v>
      </c>
      <c r="G13" s="6">
        <v>0</v>
      </c>
      <c r="H13" s="6">
        <v>2643</v>
      </c>
      <c r="I13" s="6">
        <v>3</v>
      </c>
      <c r="J13" s="6">
        <v>2652</v>
      </c>
    </row>
    <row r="14" spans="1:10" ht="14.55" customHeight="1" x14ac:dyDescent="0.25">
      <c r="A14" s="4" t="s">
        <v>56</v>
      </c>
      <c r="B14" s="4" t="s">
        <v>201</v>
      </c>
      <c r="C14" s="6">
        <v>289</v>
      </c>
      <c r="D14" s="6">
        <v>0</v>
      </c>
      <c r="E14" s="6">
        <v>43</v>
      </c>
      <c r="F14" s="6">
        <v>17</v>
      </c>
      <c r="G14" s="6">
        <v>1</v>
      </c>
      <c r="H14" s="6">
        <v>3512</v>
      </c>
      <c r="I14" s="6">
        <v>22</v>
      </c>
      <c r="J14" s="6">
        <v>3884</v>
      </c>
    </row>
    <row r="15" spans="1:10" ht="14.55" customHeight="1" x14ac:dyDescent="0.25">
      <c r="A15" s="4" t="s">
        <v>56</v>
      </c>
      <c r="B15" s="4" t="s">
        <v>209</v>
      </c>
      <c r="C15" s="6">
        <v>40</v>
      </c>
      <c r="D15" s="6">
        <v>4</v>
      </c>
      <c r="E15" s="6">
        <v>0</v>
      </c>
      <c r="F15" s="6">
        <v>8558</v>
      </c>
      <c r="G15" s="6">
        <v>177</v>
      </c>
      <c r="H15" s="6">
        <v>708</v>
      </c>
      <c r="I15" s="6">
        <v>692</v>
      </c>
      <c r="J15" s="6">
        <v>10179</v>
      </c>
    </row>
    <row r="16" spans="1:10" ht="14.55" customHeight="1" x14ac:dyDescent="0.25">
      <c r="A16" s="4" t="s">
        <v>56</v>
      </c>
      <c r="B16" s="4" t="s">
        <v>210</v>
      </c>
      <c r="C16" s="6">
        <v>55</v>
      </c>
      <c r="D16" s="6">
        <v>1</v>
      </c>
      <c r="E16" s="6">
        <v>0</v>
      </c>
      <c r="F16" s="6">
        <v>0</v>
      </c>
      <c r="G16" s="6">
        <v>11793</v>
      </c>
      <c r="H16" s="6">
        <v>1180</v>
      </c>
      <c r="I16" s="6">
        <v>1754</v>
      </c>
      <c r="J16" s="6">
        <v>14783</v>
      </c>
    </row>
    <row r="17" spans="1:10" ht="14.55" customHeight="1" x14ac:dyDescent="0.25">
      <c r="A17" s="4" t="s">
        <v>56</v>
      </c>
      <c r="B17" s="4" t="s">
        <v>213</v>
      </c>
      <c r="C17" s="6">
        <v>248</v>
      </c>
      <c r="D17" s="6">
        <v>3</v>
      </c>
      <c r="E17" s="6">
        <v>66170</v>
      </c>
      <c r="F17" s="6">
        <v>2888</v>
      </c>
      <c r="G17" s="6">
        <v>69</v>
      </c>
      <c r="H17" s="6">
        <v>711</v>
      </c>
      <c r="I17" s="6">
        <v>352</v>
      </c>
      <c r="J17" s="6">
        <v>70441</v>
      </c>
    </row>
    <row r="18" spans="1:10" ht="14.55" customHeight="1" x14ac:dyDescent="0.25">
      <c r="A18" s="4" t="s">
        <v>57</v>
      </c>
      <c r="B18" s="4" t="s">
        <v>189</v>
      </c>
      <c r="C18" s="6">
        <v>82899</v>
      </c>
      <c r="D18" s="6">
        <v>6436</v>
      </c>
      <c r="E18" s="6">
        <v>188947</v>
      </c>
      <c r="F18" s="6">
        <v>98506</v>
      </c>
      <c r="G18" s="6">
        <v>546</v>
      </c>
      <c r="H18" s="6">
        <v>2515</v>
      </c>
      <c r="I18" s="6">
        <v>1032</v>
      </c>
      <c r="J18" s="6">
        <v>380881</v>
      </c>
    </row>
    <row r="19" spans="1:10" ht="14.55" customHeight="1" x14ac:dyDescent="0.25">
      <c r="A19" s="4" t="s">
        <v>57</v>
      </c>
      <c r="B19" s="4" t="s">
        <v>190</v>
      </c>
      <c r="C19" s="6">
        <v>922783</v>
      </c>
      <c r="D19" s="6">
        <v>14331</v>
      </c>
      <c r="E19" s="6">
        <v>410672</v>
      </c>
      <c r="F19" s="6">
        <v>240901</v>
      </c>
      <c r="G19" s="6">
        <v>19114</v>
      </c>
      <c r="H19" s="6">
        <v>37229</v>
      </c>
      <c r="I19" s="6">
        <v>102390</v>
      </c>
      <c r="J19" s="6">
        <v>1747420</v>
      </c>
    </row>
    <row r="20" spans="1:10" ht="14.55" customHeight="1" x14ac:dyDescent="0.25">
      <c r="A20" s="4" t="s">
        <v>57</v>
      </c>
      <c r="B20" s="4" t="s">
        <v>191</v>
      </c>
      <c r="C20" s="6">
        <v>1</v>
      </c>
      <c r="D20" s="6">
        <v>402</v>
      </c>
      <c r="E20" s="6">
        <v>0</v>
      </c>
      <c r="F20" s="6">
        <v>0</v>
      </c>
      <c r="G20" s="6">
        <v>0</v>
      </c>
      <c r="H20" s="6">
        <v>75</v>
      </c>
      <c r="I20" s="6">
        <v>3</v>
      </c>
      <c r="J20" s="6">
        <v>481</v>
      </c>
    </row>
    <row r="21" spans="1:10" ht="14.55" customHeight="1" x14ac:dyDescent="0.25">
      <c r="A21" s="4" t="s">
        <v>57</v>
      </c>
      <c r="B21" s="4" t="s">
        <v>192</v>
      </c>
      <c r="C21" s="6">
        <v>7337</v>
      </c>
      <c r="D21" s="6">
        <v>20741</v>
      </c>
      <c r="E21" s="6">
        <v>1450329</v>
      </c>
      <c r="F21" s="6">
        <v>2164926</v>
      </c>
      <c r="G21" s="6">
        <v>11639</v>
      </c>
      <c r="H21" s="6">
        <v>24490</v>
      </c>
      <c r="I21" s="6">
        <v>45222</v>
      </c>
      <c r="J21" s="6">
        <v>3724684</v>
      </c>
    </row>
    <row r="22" spans="1:10" ht="14.55" customHeight="1" x14ac:dyDescent="0.25">
      <c r="A22" s="4" t="s">
        <v>57</v>
      </c>
      <c r="B22" s="4" t="s">
        <v>193</v>
      </c>
      <c r="C22" s="6">
        <v>2346</v>
      </c>
      <c r="D22" s="6">
        <v>16061</v>
      </c>
      <c r="E22" s="6">
        <v>406054</v>
      </c>
      <c r="F22" s="6">
        <v>435170</v>
      </c>
      <c r="G22" s="6">
        <v>664</v>
      </c>
      <c r="H22" s="6">
        <v>3046</v>
      </c>
      <c r="I22" s="6">
        <v>20699</v>
      </c>
      <c r="J22" s="6">
        <v>884040</v>
      </c>
    </row>
    <row r="23" spans="1:10" ht="14.55" customHeight="1" x14ac:dyDescent="0.25">
      <c r="A23" s="4" t="s">
        <v>57</v>
      </c>
      <c r="B23" s="4" t="s">
        <v>194</v>
      </c>
      <c r="C23" s="6">
        <v>189</v>
      </c>
      <c r="D23" s="6">
        <v>315</v>
      </c>
      <c r="E23" s="6">
        <v>1400</v>
      </c>
      <c r="F23" s="6">
        <v>693</v>
      </c>
      <c r="G23" s="6">
        <v>5</v>
      </c>
      <c r="H23" s="6">
        <v>7369</v>
      </c>
      <c r="I23" s="6">
        <v>125</v>
      </c>
      <c r="J23" s="6">
        <v>10096</v>
      </c>
    </row>
    <row r="24" spans="1:10" ht="14.55" customHeight="1" x14ac:dyDescent="0.25">
      <c r="A24" s="4" t="s">
        <v>57</v>
      </c>
      <c r="B24" s="4" t="s">
        <v>199</v>
      </c>
      <c r="C24" s="6">
        <v>0</v>
      </c>
      <c r="D24" s="6">
        <v>0</v>
      </c>
      <c r="E24" s="6">
        <v>15</v>
      </c>
      <c r="F24" s="6">
        <v>15</v>
      </c>
      <c r="G24" s="6">
        <v>0</v>
      </c>
      <c r="H24" s="6">
        <v>575</v>
      </c>
      <c r="I24" s="6">
        <v>7</v>
      </c>
      <c r="J24" s="6">
        <v>612</v>
      </c>
    </row>
    <row r="25" spans="1:10" ht="14.55" customHeight="1" x14ac:dyDescent="0.25">
      <c r="A25" s="4" t="s">
        <v>57</v>
      </c>
      <c r="B25" s="4" t="s">
        <v>200</v>
      </c>
      <c r="C25" s="6">
        <v>1</v>
      </c>
      <c r="D25" s="6">
        <v>0</v>
      </c>
      <c r="E25" s="6">
        <v>2</v>
      </c>
      <c r="F25" s="6">
        <v>2</v>
      </c>
      <c r="G25" s="6">
        <v>0</v>
      </c>
      <c r="H25" s="6">
        <v>2980</v>
      </c>
      <c r="I25" s="6">
        <v>2</v>
      </c>
      <c r="J25" s="6">
        <v>2987</v>
      </c>
    </row>
    <row r="26" spans="1:10" ht="14.55" customHeight="1" x14ac:dyDescent="0.25">
      <c r="A26" s="4" t="s">
        <v>57</v>
      </c>
      <c r="B26" s="4" t="s">
        <v>201</v>
      </c>
      <c r="C26" s="6">
        <v>214</v>
      </c>
      <c r="D26" s="6">
        <v>0</v>
      </c>
      <c r="E26" s="6">
        <v>43</v>
      </c>
      <c r="F26" s="6">
        <v>32</v>
      </c>
      <c r="G26" s="6">
        <v>0</v>
      </c>
      <c r="H26" s="6">
        <v>3299</v>
      </c>
      <c r="I26" s="6">
        <v>30</v>
      </c>
      <c r="J26" s="6">
        <v>3618</v>
      </c>
    </row>
    <row r="27" spans="1:10" ht="14.55" customHeight="1" x14ac:dyDescent="0.25">
      <c r="A27" s="4" t="s">
        <v>57</v>
      </c>
      <c r="B27" s="4" t="s">
        <v>209</v>
      </c>
      <c r="C27" s="6">
        <v>309</v>
      </c>
      <c r="D27" s="6">
        <v>80</v>
      </c>
      <c r="E27" s="6">
        <v>1</v>
      </c>
      <c r="F27" s="6">
        <v>8529</v>
      </c>
      <c r="G27" s="6">
        <v>162</v>
      </c>
      <c r="H27" s="6">
        <v>900</v>
      </c>
      <c r="I27" s="6">
        <v>763</v>
      </c>
      <c r="J27" s="6">
        <v>10744</v>
      </c>
    </row>
    <row r="28" spans="1:10" ht="14.55" customHeight="1" x14ac:dyDescent="0.25">
      <c r="A28" s="4" t="s">
        <v>57</v>
      </c>
      <c r="B28" s="4" t="s">
        <v>210</v>
      </c>
      <c r="C28" s="6">
        <v>318</v>
      </c>
      <c r="D28" s="6">
        <v>81</v>
      </c>
      <c r="E28" s="6">
        <v>0</v>
      </c>
      <c r="F28" s="6">
        <v>0</v>
      </c>
      <c r="G28" s="6">
        <v>11461</v>
      </c>
      <c r="H28" s="6">
        <v>1439</v>
      </c>
      <c r="I28" s="6">
        <v>1780</v>
      </c>
      <c r="J28" s="6">
        <v>15079</v>
      </c>
    </row>
    <row r="29" spans="1:10" ht="14.55" customHeight="1" x14ac:dyDescent="0.25">
      <c r="A29" s="4" t="s">
        <v>57</v>
      </c>
      <c r="B29" s="4" t="s">
        <v>213</v>
      </c>
      <c r="C29" s="6">
        <v>121</v>
      </c>
      <c r="D29" s="6">
        <v>46</v>
      </c>
      <c r="E29" s="6">
        <v>41228</v>
      </c>
      <c r="F29" s="6">
        <v>1726</v>
      </c>
      <c r="G29" s="6">
        <v>49</v>
      </c>
      <c r="H29" s="6">
        <v>636</v>
      </c>
      <c r="I29" s="6">
        <v>349</v>
      </c>
      <c r="J29" s="6">
        <v>44155</v>
      </c>
    </row>
    <row r="30" spans="1:10" ht="14.55" customHeight="1" x14ac:dyDescent="0.25">
      <c r="A30" s="4" t="s">
        <v>58</v>
      </c>
      <c r="B30" s="4" t="s">
        <v>189</v>
      </c>
      <c r="C30" s="6">
        <v>83717</v>
      </c>
      <c r="D30" s="6">
        <v>175002</v>
      </c>
      <c r="E30" s="6">
        <v>54132</v>
      </c>
      <c r="F30" s="6">
        <v>14204</v>
      </c>
      <c r="G30" s="6">
        <v>85</v>
      </c>
      <c r="H30" s="6">
        <v>2734</v>
      </c>
      <c r="I30" s="6">
        <v>654</v>
      </c>
      <c r="J30" s="6">
        <v>330528</v>
      </c>
    </row>
    <row r="31" spans="1:10" ht="14.55" customHeight="1" x14ac:dyDescent="0.25">
      <c r="A31" s="4" t="s">
        <v>58</v>
      </c>
      <c r="B31" s="4" t="s">
        <v>190</v>
      </c>
      <c r="C31" s="6">
        <v>864375</v>
      </c>
      <c r="D31" s="6">
        <v>485844</v>
      </c>
      <c r="E31" s="6">
        <v>126552</v>
      </c>
      <c r="F31" s="6">
        <v>64397</v>
      </c>
      <c r="G31" s="6">
        <v>5121</v>
      </c>
      <c r="H31" s="6">
        <v>43345</v>
      </c>
      <c r="I31" s="6">
        <v>99486</v>
      </c>
      <c r="J31" s="6">
        <v>1689120</v>
      </c>
    </row>
    <row r="32" spans="1:10" ht="14.55" customHeight="1" x14ac:dyDescent="0.25">
      <c r="A32" s="4" t="s">
        <v>58</v>
      </c>
      <c r="B32" s="4" t="s">
        <v>191</v>
      </c>
      <c r="C32" s="6">
        <v>123</v>
      </c>
      <c r="D32" s="6">
        <v>11136</v>
      </c>
      <c r="E32" s="6">
        <v>0</v>
      </c>
      <c r="F32" s="6">
        <v>0</v>
      </c>
      <c r="G32" s="6">
        <v>0</v>
      </c>
      <c r="H32" s="6">
        <v>3071</v>
      </c>
      <c r="I32" s="6">
        <v>869</v>
      </c>
      <c r="J32" s="6">
        <v>15199</v>
      </c>
    </row>
    <row r="33" spans="1:10" ht="14.55" customHeight="1" x14ac:dyDescent="0.25">
      <c r="A33" s="4" t="s">
        <v>58</v>
      </c>
      <c r="B33" s="4" t="s">
        <v>192</v>
      </c>
      <c r="C33" s="6">
        <v>5671</v>
      </c>
      <c r="D33" s="6">
        <v>1803325</v>
      </c>
      <c r="E33" s="6">
        <v>494838</v>
      </c>
      <c r="F33" s="6">
        <v>675531</v>
      </c>
      <c r="G33" s="6">
        <v>3372</v>
      </c>
      <c r="H33" s="6">
        <v>27253</v>
      </c>
      <c r="I33" s="6">
        <v>47611</v>
      </c>
      <c r="J33" s="6">
        <v>3057601</v>
      </c>
    </row>
    <row r="34" spans="1:10" ht="14.55" customHeight="1" x14ac:dyDescent="0.25">
      <c r="A34" s="4" t="s">
        <v>58</v>
      </c>
      <c r="B34" s="4" t="s">
        <v>193</v>
      </c>
      <c r="C34" s="6">
        <v>2757</v>
      </c>
      <c r="D34" s="6">
        <v>561489</v>
      </c>
      <c r="E34" s="6">
        <v>136981</v>
      </c>
      <c r="F34" s="6">
        <v>125259</v>
      </c>
      <c r="G34" s="6">
        <v>188</v>
      </c>
      <c r="H34" s="6">
        <v>3066</v>
      </c>
      <c r="I34" s="6">
        <v>21193</v>
      </c>
      <c r="J34" s="6">
        <v>850933</v>
      </c>
    </row>
    <row r="35" spans="1:10" ht="14.55" customHeight="1" x14ac:dyDescent="0.25">
      <c r="A35" s="4" t="s">
        <v>58</v>
      </c>
      <c r="B35" s="4" t="s">
        <v>194</v>
      </c>
      <c r="C35" s="6">
        <v>48</v>
      </c>
      <c r="D35" s="6">
        <v>2091</v>
      </c>
      <c r="E35" s="6">
        <v>289</v>
      </c>
      <c r="F35" s="6">
        <v>83</v>
      </c>
      <c r="G35" s="6">
        <v>2</v>
      </c>
      <c r="H35" s="6">
        <v>7677</v>
      </c>
      <c r="I35" s="6">
        <v>98</v>
      </c>
      <c r="J35" s="6">
        <v>10288</v>
      </c>
    </row>
    <row r="36" spans="1:10" ht="14.55" customHeight="1" x14ac:dyDescent="0.25">
      <c r="A36" s="4" t="s">
        <v>58</v>
      </c>
      <c r="B36" s="4" t="s">
        <v>199</v>
      </c>
      <c r="C36" s="6">
        <v>5</v>
      </c>
      <c r="D36" s="6">
        <v>12</v>
      </c>
      <c r="E36" s="6">
        <v>6</v>
      </c>
      <c r="F36" s="6">
        <v>3</v>
      </c>
      <c r="G36" s="6">
        <v>0</v>
      </c>
      <c r="H36" s="6">
        <v>689</v>
      </c>
      <c r="I36" s="6">
        <v>1</v>
      </c>
      <c r="J36" s="6">
        <v>716</v>
      </c>
    </row>
    <row r="37" spans="1:10" ht="14.55" customHeight="1" x14ac:dyDescent="0.25">
      <c r="A37" s="4" t="s">
        <v>58</v>
      </c>
      <c r="B37" s="4" t="s">
        <v>200</v>
      </c>
      <c r="C37" s="6">
        <v>15</v>
      </c>
      <c r="D37" s="6">
        <v>7</v>
      </c>
      <c r="E37" s="6">
        <v>3</v>
      </c>
      <c r="F37" s="6">
        <v>0</v>
      </c>
      <c r="G37" s="6">
        <v>0</v>
      </c>
      <c r="H37" s="6">
        <v>3628</v>
      </c>
      <c r="I37" s="6">
        <v>1</v>
      </c>
      <c r="J37" s="6">
        <v>3654</v>
      </c>
    </row>
    <row r="38" spans="1:10" ht="14.55" customHeight="1" x14ac:dyDescent="0.25">
      <c r="A38" s="4" t="s">
        <v>58</v>
      </c>
      <c r="B38" s="4" t="s">
        <v>201</v>
      </c>
      <c r="C38" s="6">
        <v>280</v>
      </c>
      <c r="D38" s="6">
        <v>65</v>
      </c>
      <c r="E38" s="6">
        <v>5</v>
      </c>
      <c r="F38" s="6">
        <v>2</v>
      </c>
      <c r="G38" s="6">
        <v>0</v>
      </c>
      <c r="H38" s="6">
        <v>3487</v>
      </c>
      <c r="I38" s="6">
        <v>27</v>
      </c>
      <c r="J38" s="6">
        <v>3866</v>
      </c>
    </row>
    <row r="39" spans="1:10" ht="14.55" customHeight="1" x14ac:dyDescent="0.25">
      <c r="A39" s="4" t="s">
        <v>58</v>
      </c>
      <c r="B39" s="4" t="s">
        <v>209</v>
      </c>
      <c r="C39" s="6">
        <v>833</v>
      </c>
      <c r="D39" s="6">
        <v>1018</v>
      </c>
      <c r="E39" s="6">
        <v>1</v>
      </c>
      <c r="F39" s="6">
        <v>2477</v>
      </c>
      <c r="G39" s="6">
        <v>136</v>
      </c>
      <c r="H39" s="6">
        <v>405</v>
      </c>
      <c r="I39" s="6">
        <v>440</v>
      </c>
      <c r="J39" s="6">
        <v>5310</v>
      </c>
    </row>
    <row r="40" spans="1:10" ht="14.55" customHeight="1" x14ac:dyDescent="0.25">
      <c r="A40" s="4" t="s">
        <v>58</v>
      </c>
      <c r="B40" s="4" t="s">
        <v>210</v>
      </c>
      <c r="C40" s="6">
        <v>848</v>
      </c>
      <c r="D40" s="6">
        <v>1039</v>
      </c>
      <c r="E40" s="6">
        <v>0</v>
      </c>
      <c r="F40" s="6">
        <v>0</v>
      </c>
      <c r="G40" s="6">
        <v>3428</v>
      </c>
      <c r="H40" s="6">
        <v>739</v>
      </c>
      <c r="I40" s="6">
        <v>1049</v>
      </c>
      <c r="J40" s="6">
        <v>7103</v>
      </c>
    </row>
    <row r="41" spans="1:10" ht="14.55" customHeight="1" x14ac:dyDescent="0.25">
      <c r="A41" s="4" t="s">
        <v>58</v>
      </c>
      <c r="B41" s="4" t="s">
        <v>213</v>
      </c>
      <c r="C41" s="6">
        <v>35</v>
      </c>
      <c r="D41" s="6">
        <v>14830</v>
      </c>
      <c r="E41" s="6">
        <v>9134</v>
      </c>
      <c r="F41" s="6">
        <v>403</v>
      </c>
      <c r="G41" s="6">
        <v>18</v>
      </c>
      <c r="H41" s="6">
        <v>435</v>
      </c>
      <c r="I41" s="6">
        <v>183</v>
      </c>
      <c r="J41" s="6">
        <v>25038</v>
      </c>
    </row>
    <row r="42" spans="1:10" ht="14.55" customHeight="1" x14ac:dyDescent="0.25">
      <c r="A42" s="4" t="s">
        <v>59</v>
      </c>
      <c r="B42" s="4" t="s">
        <v>189</v>
      </c>
      <c r="C42" s="6">
        <v>74879</v>
      </c>
      <c r="D42" s="6">
        <v>195741</v>
      </c>
      <c r="E42" s="6"/>
      <c r="F42" s="6"/>
      <c r="G42" s="6"/>
      <c r="H42" s="6">
        <v>2014</v>
      </c>
      <c r="I42" s="6">
        <v>581</v>
      </c>
      <c r="J42" s="6">
        <v>273215</v>
      </c>
    </row>
    <row r="43" spans="1:10" ht="14.55" customHeight="1" x14ac:dyDescent="0.25">
      <c r="A43" s="4" t="s">
        <v>59</v>
      </c>
      <c r="B43" s="4" t="s">
        <v>190</v>
      </c>
      <c r="C43" s="6">
        <v>842346</v>
      </c>
      <c r="D43" s="6">
        <v>619025</v>
      </c>
      <c r="E43" s="6"/>
      <c r="F43" s="6"/>
      <c r="G43" s="6"/>
      <c r="H43" s="6">
        <v>39064</v>
      </c>
      <c r="I43" s="6">
        <v>100162</v>
      </c>
      <c r="J43" s="6">
        <v>1600597</v>
      </c>
    </row>
    <row r="44" spans="1:10" ht="14.55" customHeight="1" x14ac:dyDescent="0.25">
      <c r="A44" s="4" t="s">
        <v>59</v>
      </c>
      <c r="B44" s="4" t="s">
        <v>191</v>
      </c>
      <c r="C44" s="6">
        <v>276</v>
      </c>
      <c r="D44" s="6">
        <v>16278</v>
      </c>
      <c r="E44" s="6"/>
      <c r="F44" s="6"/>
      <c r="G44" s="6"/>
      <c r="H44" s="6">
        <v>3980</v>
      </c>
      <c r="I44" s="6">
        <v>1116</v>
      </c>
      <c r="J44" s="6">
        <v>21650</v>
      </c>
    </row>
    <row r="45" spans="1:10" ht="14.55" customHeight="1" x14ac:dyDescent="0.25">
      <c r="A45" s="4" t="s">
        <v>59</v>
      </c>
      <c r="B45" s="4" t="s">
        <v>192</v>
      </c>
      <c r="C45" s="6">
        <v>7795</v>
      </c>
      <c r="D45" s="6">
        <v>2241852</v>
      </c>
      <c r="E45" s="6"/>
      <c r="F45" s="6"/>
      <c r="G45" s="6"/>
      <c r="H45" s="6">
        <v>23797</v>
      </c>
      <c r="I45" s="6">
        <v>50317</v>
      </c>
      <c r="J45" s="6">
        <v>2323761</v>
      </c>
    </row>
    <row r="46" spans="1:10" ht="14.55" customHeight="1" x14ac:dyDescent="0.25">
      <c r="A46" s="4" t="s">
        <v>59</v>
      </c>
      <c r="B46" s="4" t="s">
        <v>193</v>
      </c>
      <c r="C46" s="6">
        <v>3726</v>
      </c>
      <c r="D46" s="6">
        <v>721886</v>
      </c>
      <c r="E46" s="6"/>
      <c r="F46" s="6"/>
      <c r="G46" s="6"/>
      <c r="H46" s="6">
        <v>2476</v>
      </c>
      <c r="I46" s="6">
        <v>24818</v>
      </c>
      <c r="J46" s="6">
        <v>752906</v>
      </c>
    </row>
    <row r="47" spans="1:10" ht="14.55" customHeight="1" x14ac:dyDescent="0.25">
      <c r="A47" s="4" t="s">
        <v>59</v>
      </c>
      <c r="B47" s="4" t="s">
        <v>194</v>
      </c>
      <c r="C47" s="6">
        <v>53</v>
      </c>
      <c r="D47" s="6">
        <v>2655</v>
      </c>
      <c r="E47" s="6"/>
      <c r="F47" s="6"/>
      <c r="G47" s="6"/>
      <c r="H47" s="6">
        <v>6289</v>
      </c>
      <c r="I47" s="6">
        <v>45</v>
      </c>
      <c r="J47" s="6">
        <v>9042</v>
      </c>
    </row>
    <row r="48" spans="1:10" ht="14.55" customHeight="1" x14ac:dyDescent="0.25">
      <c r="A48" s="4" t="s">
        <v>59</v>
      </c>
      <c r="B48" s="4" t="s">
        <v>199</v>
      </c>
      <c r="C48" s="6">
        <v>1</v>
      </c>
      <c r="D48" s="6">
        <v>10</v>
      </c>
      <c r="E48" s="6"/>
      <c r="F48" s="6"/>
      <c r="G48" s="6"/>
      <c r="H48" s="6">
        <v>689</v>
      </c>
      <c r="I48" s="6">
        <v>11</v>
      </c>
      <c r="J48" s="6">
        <v>711</v>
      </c>
    </row>
    <row r="49" spans="1:10" ht="14.55" customHeight="1" x14ac:dyDescent="0.25">
      <c r="A49" s="4" t="s">
        <v>59</v>
      </c>
      <c r="B49" s="4" t="s">
        <v>200</v>
      </c>
      <c r="C49" s="6">
        <v>8</v>
      </c>
      <c r="D49" s="6">
        <v>21</v>
      </c>
      <c r="E49" s="6"/>
      <c r="F49" s="6"/>
      <c r="G49" s="6"/>
      <c r="H49" s="6">
        <v>2506</v>
      </c>
      <c r="I49" s="6">
        <v>0</v>
      </c>
      <c r="J49" s="6">
        <v>2535</v>
      </c>
    </row>
    <row r="50" spans="1:10" ht="14.55" customHeight="1" x14ac:dyDescent="0.25">
      <c r="A50" s="4" t="s">
        <v>59</v>
      </c>
      <c r="B50" s="4" t="s">
        <v>201</v>
      </c>
      <c r="C50" s="6">
        <v>111</v>
      </c>
      <c r="D50" s="6">
        <v>72</v>
      </c>
      <c r="E50" s="6"/>
      <c r="F50" s="6"/>
      <c r="G50" s="6"/>
      <c r="H50" s="6">
        <v>3607</v>
      </c>
      <c r="I50" s="6">
        <v>12</v>
      </c>
      <c r="J50" s="6">
        <v>3802</v>
      </c>
    </row>
    <row r="51" spans="1:10" ht="14.55" customHeight="1" x14ac:dyDescent="0.25">
      <c r="A51" s="4" t="s">
        <v>59</v>
      </c>
      <c r="B51" s="4" t="s">
        <v>209</v>
      </c>
      <c r="C51" s="6">
        <v>0</v>
      </c>
      <c r="D51" s="6">
        <v>0</v>
      </c>
      <c r="E51" s="6"/>
      <c r="F51" s="6"/>
      <c r="G51" s="6"/>
      <c r="H51" s="6">
        <v>0</v>
      </c>
      <c r="I51" s="6">
        <v>0</v>
      </c>
      <c r="J51" s="6">
        <v>0</v>
      </c>
    </row>
    <row r="52" spans="1:10" ht="14.55" customHeight="1" x14ac:dyDescent="0.25">
      <c r="A52" s="4" t="s">
        <v>59</v>
      </c>
      <c r="B52" s="4" t="s">
        <v>210</v>
      </c>
      <c r="C52" s="6">
        <v>0</v>
      </c>
      <c r="D52" s="6">
        <v>0</v>
      </c>
      <c r="E52" s="6"/>
      <c r="F52" s="6"/>
      <c r="G52" s="6"/>
      <c r="H52" s="6">
        <v>0</v>
      </c>
      <c r="I52" s="6">
        <v>0</v>
      </c>
      <c r="J52" s="6">
        <v>0</v>
      </c>
    </row>
    <row r="53" spans="1:10" ht="14.55" customHeight="1" x14ac:dyDescent="0.25">
      <c r="A53" s="4" t="s">
        <v>59</v>
      </c>
      <c r="B53" s="4" t="s">
        <v>213</v>
      </c>
      <c r="C53" s="6">
        <v>5</v>
      </c>
      <c r="D53" s="6">
        <v>3415</v>
      </c>
      <c r="E53" s="6"/>
      <c r="F53" s="6"/>
      <c r="G53" s="6"/>
      <c r="H53" s="6">
        <v>42</v>
      </c>
      <c r="I53" s="6">
        <v>52</v>
      </c>
      <c r="J53" s="6">
        <v>3514</v>
      </c>
    </row>
    <row r="54" spans="1:10" ht="14.55" customHeight="1" x14ac:dyDescent="0.25">
      <c r="A54" s="4" t="s">
        <v>60</v>
      </c>
      <c r="B54" s="4" t="s">
        <v>189</v>
      </c>
      <c r="C54" s="6">
        <v>28976</v>
      </c>
      <c r="D54" s="6">
        <v>69307</v>
      </c>
      <c r="E54" s="6"/>
      <c r="F54" s="6"/>
      <c r="G54" s="6"/>
      <c r="H54" s="6">
        <v>765</v>
      </c>
      <c r="I54" s="6">
        <v>834</v>
      </c>
      <c r="J54" s="6">
        <v>99882</v>
      </c>
    </row>
    <row r="55" spans="1:10" ht="14.55" customHeight="1" x14ac:dyDescent="0.25">
      <c r="A55" s="4" t="s">
        <v>60</v>
      </c>
      <c r="B55" s="4" t="s">
        <v>190</v>
      </c>
      <c r="C55" s="6">
        <v>335952</v>
      </c>
      <c r="D55" s="6">
        <v>247317</v>
      </c>
      <c r="E55" s="6"/>
      <c r="F55" s="6"/>
      <c r="G55" s="6"/>
      <c r="H55" s="6">
        <v>13305</v>
      </c>
      <c r="I55" s="6">
        <v>85833</v>
      </c>
      <c r="J55" s="6">
        <v>682407</v>
      </c>
    </row>
    <row r="56" spans="1:10" ht="14.55" customHeight="1" x14ac:dyDescent="0.25">
      <c r="A56" s="4" t="s">
        <v>60</v>
      </c>
      <c r="B56" s="4" t="s">
        <v>191</v>
      </c>
      <c r="C56" s="6">
        <v>151</v>
      </c>
      <c r="D56" s="6">
        <v>9747</v>
      </c>
      <c r="E56" s="6"/>
      <c r="F56" s="6"/>
      <c r="G56" s="6"/>
      <c r="H56" s="6">
        <v>1448</v>
      </c>
      <c r="I56" s="6">
        <v>940</v>
      </c>
      <c r="J56" s="6">
        <v>12286</v>
      </c>
    </row>
    <row r="57" spans="1:10" ht="14.55" customHeight="1" x14ac:dyDescent="0.25">
      <c r="A57" s="4" t="s">
        <v>60</v>
      </c>
      <c r="B57" s="4" t="s">
        <v>192</v>
      </c>
      <c r="C57" s="6">
        <v>4218</v>
      </c>
      <c r="D57" s="6">
        <v>898080</v>
      </c>
      <c r="E57" s="6"/>
      <c r="F57" s="6"/>
      <c r="G57" s="6"/>
      <c r="H57" s="6">
        <v>7891</v>
      </c>
      <c r="I57" s="6">
        <v>69013</v>
      </c>
      <c r="J57" s="6">
        <v>979202</v>
      </c>
    </row>
    <row r="58" spans="1:10" ht="14.55" customHeight="1" x14ac:dyDescent="0.25">
      <c r="A58" s="4" t="s">
        <v>60</v>
      </c>
      <c r="B58" s="4" t="s">
        <v>193</v>
      </c>
      <c r="C58" s="6">
        <v>2067</v>
      </c>
      <c r="D58" s="6">
        <v>339991</v>
      </c>
      <c r="E58" s="6"/>
      <c r="F58" s="6"/>
      <c r="G58" s="6"/>
      <c r="H58" s="6">
        <v>887</v>
      </c>
      <c r="I58" s="6">
        <v>39719</v>
      </c>
      <c r="J58" s="6">
        <v>382664</v>
      </c>
    </row>
    <row r="59" spans="1:10" ht="14.55" customHeight="1" x14ac:dyDescent="0.25">
      <c r="A59" s="4" t="s">
        <v>60</v>
      </c>
      <c r="B59" s="4" t="s">
        <v>194</v>
      </c>
      <c r="C59" s="6">
        <v>66</v>
      </c>
      <c r="D59" s="6">
        <v>1300</v>
      </c>
      <c r="E59" s="6"/>
      <c r="F59" s="6"/>
      <c r="G59" s="6"/>
      <c r="H59" s="6">
        <v>2258</v>
      </c>
      <c r="I59" s="6">
        <v>40</v>
      </c>
      <c r="J59" s="6">
        <v>3664</v>
      </c>
    </row>
    <row r="60" spans="1:10" ht="14.55" customHeight="1" x14ac:dyDescent="0.25">
      <c r="A60" s="4" t="s">
        <v>60</v>
      </c>
      <c r="B60" s="4" t="s">
        <v>199</v>
      </c>
      <c r="C60" s="6">
        <v>8</v>
      </c>
      <c r="D60" s="6">
        <v>2</v>
      </c>
      <c r="E60" s="6"/>
      <c r="F60" s="6"/>
      <c r="G60" s="6"/>
      <c r="H60" s="6">
        <v>266</v>
      </c>
      <c r="I60" s="6">
        <v>15</v>
      </c>
      <c r="J60" s="6">
        <v>291</v>
      </c>
    </row>
    <row r="61" spans="1:10" ht="14.55" customHeight="1" x14ac:dyDescent="0.25">
      <c r="A61" s="4" t="s">
        <v>60</v>
      </c>
      <c r="B61" s="4" t="s">
        <v>200</v>
      </c>
      <c r="C61" s="6">
        <v>4</v>
      </c>
      <c r="D61" s="6">
        <v>7</v>
      </c>
      <c r="E61" s="6"/>
      <c r="F61" s="6"/>
      <c r="G61" s="6"/>
      <c r="H61" s="6">
        <v>745</v>
      </c>
      <c r="I61" s="6">
        <v>3</v>
      </c>
      <c r="J61" s="6">
        <v>759</v>
      </c>
    </row>
    <row r="62" spans="1:10" ht="14.55" customHeight="1" x14ac:dyDescent="0.25">
      <c r="A62" s="4" t="s">
        <v>60</v>
      </c>
      <c r="B62" s="4" t="s">
        <v>201</v>
      </c>
      <c r="C62" s="6">
        <v>81</v>
      </c>
      <c r="D62" s="6">
        <v>55</v>
      </c>
      <c r="E62" s="6"/>
      <c r="F62" s="6"/>
      <c r="G62" s="6"/>
      <c r="H62" s="6">
        <v>1753</v>
      </c>
      <c r="I62" s="6">
        <v>30</v>
      </c>
      <c r="J62" s="6">
        <v>1919</v>
      </c>
    </row>
    <row r="63" spans="1:10" ht="14.55" customHeight="1" x14ac:dyDescent="0.25">
      <c r="A63" s="4" t="s">
        <v>60</v>
      </c>
      <c r="B63" s="4" t="s">
        <v>209</v>
      </c>
      <c r="C63" s="6">
        <v>0</v>
      </c>
      <c r="D63" s="6">
        <v>0</v>
      </c>
      <c r="E63" s="6"/>
      <c r="F63" s="6"/>
      <c r="G63" s="6"/>
      <c r="H63" s="6">
        <v>0</v>
      </c>
      <c r="I63" s="6">
        <v>0</v>
      </c>
      <c r="J63" s="6">
        <v>0</v>
      </c>
    </row>
    <row r="64" spans="1:10" ht="14.55" customHeight="1" x14ac:dyDescent="0.25">
      <c r="A64" s="4" t="s">
        <v>60</v>
      </c>
      <c r="B64" s="4" t="s">
        <v>210</v>
      </c>
      <c r="C64" s="6">
        <v>0</v>
      </c>
      <c r="D64" s="6">
        <v>0</v>
      </c>
      <c r="E64" s="6"/>
      <c r="F64" s="6"/>
      <c r="G64" s="6"/>
      <c r="H64" s="6">
        <v>0</v>
      </c>
      <c r="I64" s="6">
        <v>0</v>
      </c>
      <c r="J64" s="6">
        <v>0</v>
      </c>
    </row>
    <row r="65" spans="1:10" ht="14.55" customHeight="1" x14ac:dyDescent="0.25">
      <c r="A65" s="4" t="s">
        <v>60</v>
      </c>
      <c r="B65" s="4" t="s">
        <v>213</v>
      </c>
      <c r="C65" s="6">
        <v>0</v>
      </c>
      <c r="D65" s="6">
        <v>0</v>
      </c>
      <c r="E65" s="6"/>
      <c r="F65" s="6"/>
      <c r="G65" s="6"/>
      <c r="H65" s="6">
        <v>0</v>
      </c>
      <c r="I65" s="6">
        <v>0</v>
      </c>
      <c r="J65" s="6">
        <v>0</v>
      </c>
    </row>
    <row r="66" spans="1:10" ht="14.55" customHeight="1" x14ac:dyDescent="0.25">
      <c r="A66" s="4" t="s">
        <v>61</v>
      </c>
      <c r="B66" s="4" t="s">
        <v>189</v>
      </c>
      <c r="C66" s="6">
        <v>124855</v>
      </c>
      <c r="D66" s="6">
        <v>318934</v>
      </c>
      <c r="E66" s="6"/>
      <c r="F66" s="6"/>
      <c r="G66" s="6"/>
      <c r="H66" s="6">
        <v>2886</v>
      </c>
      <c r="I66" s="6">
        <v>621</v>
      </c>
      <c r="J66" s="6">
        <v>447296</v>
      </c>
    </row>
    <row r="67" spans="1:10" ht="14.55" customHeight="1" x14ac:dyDescent="0.25">
      <c r="A67" s="4" t="s">
        <v>61</v>
      </c>
      <c r="B67" s="4" t="s">
        <v>190</v>
      </c>
      <c r="C67" s="6">
        <v>779372</v>
      </c>
      <c r="D67" s="6">
        <v>620180</v>
      </c>
      <c r="E67" s="6"/>
      <c r="F67" s="6"/>
      <c r="G67" s="6"/>
      <c r="H67" s="6">
        <v>46002</v>
      </c>
      <c r="I67" s="6">
        <v>71526</v>
      </c>
      <c r="J67" s="6">
        <v>1517080</v>
      </c>
    </row>
    <row r="68" spans="1:10" ht="14.55" customHeight="1" x14ac:dyDescent="0.25">
      <c r="A68" s="4" t="s">
        <v>61</v>
      </c>
      <c r="B68" s="4" t="s">
        <v>191</v>
      </c>
      <c r="C68" s="6">
        <v>138</v>
      </c>
      <c r="D68" s="6">
        <v>17715</v>
      </c>
      <c r="E68" s="6"/>
      <c r="F68" s="6"/>
      <c r="G68" s="6"/>
      <c r="H68" s="6">
        <v>6255</v>
      </c>
      <c r="I68" s="6">
        <v>825</v>
      </c>
      <c r="J68" s="6">
        <v>24933</v>
      </c>
    </row>
    <row r="69" spans="1:10" ht="14.55" customHeight="1" x14ac:dyDescent="0.25">
      <c r="A69" s="4" t="s">
        <v>61</v>
      </c>
      <c r="B69" s="4" t="s">
        <v>192</v>
      </c>
      <c r="C69" s="6">
        <v>13775</v>
      </c>
      <c r="D69" s="6">
        <v>3092083</v>
      </c>
      <c r="E69" s="6"/>
      <c r="F69" s="6"/>
      <c r="G69" s="6"/>
      <c r="H69" s="6">
        <v>31498</v>
      </c>
      <c r="I69" s="6">
        <v>38368</v>
      </c>
      <c r="J69" s="6">
        <v>3175724</v>
      </c>
    </row>
    <row r="70" spans="1:10" ht="14.55" customHeight="1" x14ac:dyDescent="0.25">
      <c r="A70" s="4" t="s">
        <v>61</v>
      </c>
      <c r="B70" s="4" t="s">
        <v>193</v>
      </c>
      <c r="C70" s="6">
        <v>6677</v>
      </c>
      <c r="D70" s="6">
        <v>839340</v>
      </c>
      <c r="E70" s="6"/>
      <c r="F70" s="6"/>
      <c r="G70" s="6"/>
      <c r="H70" s="6">
        <v>3015</v>
      </c>
      <c r="I70" s="6">
        <v>16869</v>
      </c>
      <c r="J70" s="6">
        <v>865901</v>
      </c>
    </row>
    <row r="71" spans="1:10" ht="14.55" customHeight="1" x14ac:dyDescent="0.25">
      <c r="A71" s="4" t="s">
        <v>61</v>
      </c>
      <c r="B71" s="4" t="s">
        <v>194</v>
      </c>
      <c r="C71" s="6">
        <v>621</v>
      </c>
      <c r="D71" s="6">
        <v>3473</v>
      </c>
      <c r="E71" s="6"/>
      <c r="F71" s="6"/>
      <c r="G71" s="6"/>
      <c r="H71" s="6">
        <v>10053</v>
      </c>
      <c r="I71" s="6">
        <v>40</v>
      </c>
      <c r="J71" s="6">
        <v>14187</v>
      </c>
    </row>
    <row r="72" spans="1:10" ht="14.55" customHeight="1" x14ac:dyDescent="0.25">
      <c r="A72" s="4" t="s">
        <v>61</v>
      </c>
      <c r="B72" s="4" t="s">
        <v>199</v>
      </c>
      <c r="C72" s="6">
        <v>3</v>
      </c>
      <c r="D72" s="6">
        <v>5</v>
      </c>
      <c r="E72" s="6"/>
      <c r="F72" s="6"/>
      <c r="G72" s="6"/>
      <c r="H72" s="6">
        <v>1057</v>
      </c>
      <c r="I72" s="6">
        <v>1</v>
      </c>
      <c r="J72" s="6">
        <v>1066</v>
      </c>
    </row>
    <row r="73" spans="1:10" ht="14.55" customHeight="1" x14ac:dyDescent="0.25">
      <c r="A73" s="4" t="s">
        <v>61</v>
      </c>
      <c r="B73" s="4" t="s">
        <v>200</v>
      </c>
      <c r="C73" s="6">
        <v>22</v>
      </c>
      <c r="D73" s="6">
        <v>26</v>
      </c>
      <c r="E73" s="6"/>
      <c r="F73" s="6"/>
      <c r="G73" s="6"/>
      <c r="H73" s="6">
        <v>4537</v>
      </c>
      <c r="I73" s="6">
        <v>4</v>
      </c>
      <c r="J73" s="6">
        <v>4589</v>
      </c>
    </row>
    <row r="74" spans="1:10" ht="14.55" customHeight="1" x14ac:dyDescent="0.25">
      <c r="A74" s="4" t="s">
        <v>61</v>
      </c>
      <c r="B74" s="4" t="s">
        <v>201</v>
      </c>
      <c r="C74" s="6">
        <v>151</v>
      </c>
      <c r="D74" s="6">
        <v>57</v>
      </c>
      <c r="E74" s="6"/>
      <c r="F74" s="6"/>
      <c r="G74" s="6"/>
      <c r="H74" s="6">
        <v>4343</v>
      </c>
      <c r="I74" s="6">
        <v>30</v>
      </c>
      <c r="J74" s="6">
        <v>4581</v>
      </c>
    </row>
    <row r="75" spans="1:10" ht="14.55" customHeight="1" x14ac:dyDescent="0.25">
      <c r="A75" s="4" t="s">
        <v>61</v>
      </c>
      <c r="B75" s="4" t="s">
        <v>209</v>
      </c>
      <c r="C75" s="6">
        <v>0</v>
      </c>
      <c r="D75" s="6">
        <v>0</v>
      </c>
      <c r="E75" s="6"/>
      <c r="F75" s="6"/>
      <c r="G75" s="6"/>
      <c r="H75" s="6">
        <v>0</v>
      </c>
      <c r="I75" s="6">
        <v>0</v>
      </c>
      <c r="J75" s="6">
        <v>0</v>
      </c>
    </row>
    <row r="76" spans="1:10" ht="14.55" customHeight="1" x14ac:dyDescent="0.25">
      <c r="A76" s="4" t="s">
        <v>61</v>
      </c>
      <c r="B76" s="4" t="s">
        <v>210</v>
      </c>
      <c r="C76" s="6">
        <v>0</v>
      </c>
      <c r="D76" s="6">
        <v>0</v>
      </c>
      <c r="E76" s="6"/>
      <c r="F76" s="6"/>
      <c r="G76" s="6"/>
      <c r="H76" s="6">
        <v>0</v>
      </c>
      <c r="I76" s="6">
        <v>0</v>
      </c>
      <c r="J76" s="6">
        <v>0</v>
      </c>
    </row>
    <row r="77" spans="1:10" ht="14.55" customHeight="1" x14ac:dyDescent="0.25">
      <c r="A77" s="4" t="s">
        <v>61</v>
      </c>
      <c r="B77" s="4" t="s">
        <v>213</v>
      </c>
      <c r="C77" s="6">
        <v>0</v>
      </c>
      <c r="D77" s="6">
        <v>0</v>
      </c>
      <c r="E77" s="6"/>
      <c r="F77" s="6"/>
      <c r="G77" s="6"/>
      <c r="H77" s="6">
        <v>0</v>
      </c>
      <c r="I77" s="6">
        <v>0</v>
      </c>
      <c r="J77" s="6">
        <v>0</v>
      </c>
    </row>
    <row r="78" spans="1:10" x14ac:dyDescent="0.25">
      <c r="A78" s="4"/>
      <c r="B78" s="4"/>
      <c r="C78" s="6"/>
      <c r="D78" s="6"/>
      <c r="E78" s="6"/>
      <c r="F78" s="6"/>
      <c r="G78" s="6"/>
      <c r="H78" s="6"/>
      <c r="I78" s="6"/>
      <c r="J78" s="6"/>
    </row>
    <row r="79" spans="1:10" x14ac:dyDescent="0.25">
      <c r="A79" s="4"/>
      <c r="B79" s="4"/>
      <c r="C79" s="6"/>
      <c r="D79" s="6"/>
      <c r="E79" s="6"/>
      <c r="F79" s="6"/>
      <c r="G79" s="6"/>
      <c r="H79" s="6"/>
      <c r="I79" s="6"/>
      <c r="J79" s="6"/>
    </row>
    <row r="80" spans="1:10" x14ac:dyDescent="0.25">
      <c r="A80" s="4"/>
      <c r="B80" s="4"/>
      <c r="C80" s="6"/>
      <c r="D80" s="6"/>
      <c r="E80" s="6"/>
      <c r="F80" s="6"/>
      <c r="G80" s="6"/>
      <c r="H80" s="6"/>
      <c r="I80" s="6"/>
      <c r="J80" s="6"/>
    </row>
    <row r="81" spans="1:10" x14ac:dyDescent="0.25">
      <c r="A81" s="4"/>
      <c r="B81" s="4"/>
      <c r="C81" s="6"/>
      <c r="D81" s="6"/>
      <c r="E81" s="6"/>
      <c r="F81" s="6"/>
      <c r="G81" s="6"/>
      <c r="H81" s="6"/>
      <c r="I81" s="6"/>
      <c r="J81" s="6"/>
    </row>
    <row r="82" spans="1:10" x14ac:dyDescent="0.25">
      <c r="A82" s="4"/>
      <c r="B82" s="4"/>
      <c r="C82" s="6"/>
      <c r="D82" s="6"/>
      <c r="E82" s="6"/>
      <c r="F82" s="6"/>
      <c r="G82" s="6"/>
      <c r="H82" s="6"/>
      <c r="I82" s="6"/>
      <c r="J82" s="6"/>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8"/>
  <sheetViews>
    <sheetView showGridLines="0" workbookViewId="0"/>
  </sheetViews>
  <sheetFormatPr defaultColWidth="11.5546875" defaultRowHeight="13.2" x14ac:dyDescent="0.25"/>
  <cols>
    <col min="1" max="1" width="20.6640625" customWidth="1"/>
    <col min="2" max="8" width="14.6640625" customWidth="1"/>
    <col min="9" max="9" width="37.6640625" customWidth="1"/>
    <col min="10" max="10" width="14.6640625" customWidth="1"/>
  </cols>
  <sheetData>
    <row r="1" spans="1:10" ht="14.55" customHeight="1" x14ac:dyDescent="0.25">
      <c r="A1" s="1" t="s">
        <v>216</v>
      </c>
    </row>
    <row r="2" spans="1:10" ht="28.95" customHeight="1" x14ac:dyDescent="0.25">
      <c r="A2" s="1" t="s">
        <v>42</v>
      </c>
    </row>
    <row r="3" spans="1:10" ht="14.55" customHeight="1" x14ac:dyDescent="0.25">
      <c r="A3" t="s">
        <v>43</v>
      </c>
    </row>
    <row r="4" spans="1:10" ht="14.55" customHeight="1" x14ac:dyDescent="0.25">
      <c r="A4" t="s">
        <v>90</v>
      </c>
    </row>
    <row r="5" spans="1:10" ht="14.55" customHeight="1" x14ac:dyDescent="0.25">
      <c r="A5" t="s">
        <v>217</v>
      </c>
    </row>
    <row r="6" spans="1:10" ht="28.95" customHeight="1" x14ac:dyDescent="0.25">
      <c r="A6" s="3" t="s">
        <v>3</v>
      </c>
      <c r="B6" s="5" t="s">
        <v>46</v>
      </c>
      <c r="C6" s="5" t="s">
        <v>47</v>
      </c>
      <c r="D6" s="5" t="s">
        <v>48</v>
      </c>
      <c r="E6" s="5" t="s">
        <v>49</v>
      </c>
      <c r="F6" s="5" t="s">
        <v>50</v>
      </c>
      <c r="G6" s="5" t="s">
        <v>51</v>
      </c>
      <c r="H6" s="5" t="s">
        <v>52</v>
      </c>
      <c r="I6" s="5" t="s">
        <v>54</v>
      </c>
      <c r="J6" s="5" t="s">
        <v>55</v>
      </c>
    </row>
    <row r="7" spans="1:10" ht="14.55" customHeight="1" x14ac:dyDescent="0.25">
      <c r="A7" s="4" t="s">
        <v>56</v>
      </c>
      <c r="B7" s="9">
        <v>290263601.31</v>
      </c>
      <c r="C7" s="9">
        <v>43227.6</v>
      </c>
      <c r="D7" s="9">
        <v>218258842.97999999</v>
      </c>
      <c r="E7" s="9">
        <v>68731102.239999995</v>
      </c>
      <c r="F7" s="9">
        <v>4458887.38</v>
      </c>
      <c r="G7" s="9">
        <v>169488461.13999999</v>
      </c>
      <c r="H7" s="9">
        <v>54307295.539999999</v>
      </c>
      <c r="I7" s="9">
        <v>953289.4</v>
      </c>
      <c r="J7" s="9">
        <v>806504707.59000003</v>
      </c>
    </row>
    <row r="8" spans="1:10" ht="14.55" customHeight="1" x14ac:dyDescent="0.25">
      <c r="A8" s="4" t="s">
        <v>57</v>
      </c>
      <c r="B8" s="9">
        <v>263187120.22999999</v>
      </c>
      <c r="C8" s="9">
        <v>1156628.03</v>
      </c>
      <c r="D8" s="9">
        <v>210689406.65000001</v>
      </c>
      <c r="E8" s="9">
        <v>66395391.100000001</v>
      </c>
      <c r="F8" s="9">
        <v>4425788.3499999996</v>
      </c>
      <c r="G8" s="9">
        <v>175046439.41</v>
      </c>
      <c r="H8" s="9">
        <v>52513935.57</v>
      </c>
      <c r="I8" s="9">
        <v>892773.6</v>
      </c>
      <c r="J8" s="9">
        <v>774307482.94000006</v>
      </c>
    </row>
    <row r="9" spans="1:10" ht="14.55" customHeight="1" x14ac:dyDescent="0.25">
      <c r="A9" s="4" t="s">
        <v>58</v>
      </c>
      <c r="B9" s="9">
        <v>224577335.28</v>
      </c>
      <c r="C9" s="9">
        <v>192854509.22</v>
      </c>
      <c r="D9" s="9">
        <v>64606703.289999999</v>
      </c>
      <c r="E9" s="9">
        <v>20270763.02</v>
      </c>
      <c r="F9" s="9">
        <v>1255310.06</v>
      </c>
      <c r="G9" s="9">
        <v>198584237.63</v>
      </c>
      <c r="H9" s="9">
        <v>51144417.590000004</v>
      </c>
      <c r="I9" s="9">
        <v>879924.8</v>
      </c>
      <c r="J9" s="9">
        <v>754173200.88999999</v>
      </c>
    </row>
    <row r="10" spans="1:10" ht="14.55" customHeight="1" x14ac:dyDescent="0.25">
      <c r="A10" s="4" t="s">
        <v>59</v>
      </c>
      <c r="B10" s="9">
        <v>165588015.09</v>
      </c>
      <c r="C10" s="9">
        <v>243507797.96000001</v>
      </c>
      <c r="D10" s="9"/>
      <c r="E10" s="9"/>
      <c r="F10" s="9"/>
      <c r="G10" s="9">
        <v>185075011.38999999</v>
      </c>
      <c r="H10" s="9">
        <v>51561273.049999997</v>
      </c>
      <c r="I10" s="9">
        <v>697099</v>
      </c>
      <c r="J10" s="9">
        <v>646429196.49000001</v>
      </c>
    </row>
    <row r="11" spans="1:10" ht="14.55" customHeight="1" x14ac:dyDescent="0.25">
      <c r="A11" s="4" t="s">
        <v>60</v>
      </c>
      <c r="B11" s="9">
        <v>53408427.890000001</v>
      </c>
      <c r="C11" s="9">
        <v>95980800.650000006</v>
      </c>
      <c r="D11" s="9"/>
      <c r="E11" s="9"/>
      <c r="F11" s="9"/>
      <c r="G11" s="9">
        <v>67364435.739999995</v>
      </c>
      <c r="H11" s="9">
        <v>50839168.649999999</v>
      </c>
      <c r="I11" s="9">
        <v>321205.7</v>
      </c>
      <c r="J11" s="9">
        <v>267914038.63</v>
      </c>
    </row>
    <row r="12" spans="1:10" ht="14.55" customHeight="1" x14ac:dyDescent="0.25">
      <c r="A12" s="4" t="s">
        <v>61</v>
      </c>
      <c r="B12" s="9">
        <v>278400031.38999999</v>
      </c>
      <c r="C12" s="9">
        <v>300496277.57999998</v>
      </c>
      <c r="D12" s="9"/>
      <c r="E12" s="9"/>
      <c r="F12" s="9"/>
      <c r="G12" s="9">
        <v>225137767.90000001</v>
      </c>
      <c r="H12" s="9">
        <v>49439655.619999997</v>
      </c>
      <c r="I12" s="9">
        <v>1049543.1000000001</v>
      </c>
      <c r="J12" s="9">
        <v>854523275.59000003</v>
      </c>
    </row>
    <row r="13" spans="1:10" x14ac:dyDescent="0.25">
      <c r="A13" s="4"/>
      <c r="B13" s="9"/>
      <c r="C13" s="9"/>
      <c r="D13" s="9"/>
      <c r="E13" s="9"/>
      <c r="F13" s="9"/>
      <c r="G13" s="9"/>
      <c r="H13" s="9"/>
      <c r="I13" s="9"/>
      <c r="J13" s="9"/>
    </row>
    <row r="14" spans="1:10" x14ac:dyDescent="0.25">
      <c r="A14" s="4"/>
      <c r="B14" s="9"/>
      <c r="C14" s="9"/>
      <c r="D14" s="9"/>
      <c r="E14" s="9"/>
      <c r="F14" s="9"/>
      <c r="G14" s="9"/>
      <c r="H14" s="9"/>
      <c r="I14" s="9"/>
      <c r="J14" s="9"/>
    </row>
    <row r="15" spans="1:10" x14ac:dyDescent="0.25">
      <c r="A15" s="4"/>
      <c r="B15" s="9"/>
      <c r="C15" s="9"/>
      <c r="D15" s="9"/>
      <c r="E15" s="9"/>
      <c r="F15" s="9"/>
      <c r="G15" s="9"/>
      <c r="H15" s="9"/>
      <c r="I15" s="9"/>
      <c r="J15" s="9"/>
    </row>
    <row r="16" spans="1:10" x14ac:dyDescent="0.25">
      <c r="A16" s="4"/>
      <c r="B16" s="9"/>
      <c r="C16" s="9"/>
      <c r="D16" s="9"/>
      <c r="E16" s="9"/>
      <c r="F16" s="9"/>
      <c r="G16" s="9"/>
      <c r="H16" s="9"/>
      <c r="I16" s="9"/>
      <c r="J16" s="9"/>
    </row>
    <row r="17" spans="1:10" x14ac:dyDescent="0.25">
      <c r="A17" s="4"/>
      <c r="B17" s="9"/>
      <c r="C17" s="9"/>
      <c r="D17" s="9"/>
      <c r="E17" s="9"/>
      <c r="F17" s="9"/>
      <c r="G17" s="9"/>
      <c r="H17" s="9"/>
      <c r="I17" s="9"/>
      <c r="J17" s="9"/>
    </row>
    <row r="18" spans="1:10" x14ac:dyDescent="0.25">
      <c r="A18" s="4"/>
      <c r="B18" s="9"/>
      <c r="C18" s="9"/>
      <c r="D18" s="9"/>
      <c r="E18" s="9"/>
      <c r="F18" s="9"/>
      <c r="G18" s="9"/>
      <c r="H18" s="9"/>
      <c r="I18" s="9"/>
      <c r="J18" s="9"/>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18"/>
  <sheetViews>
    <sheetView showGridLines="0" workbookViewId="0"/>
  </sheetViews>
  <sheetFormatPr defaultColWidth="11.5546875" defaultRowHeight="13.2" x14ac:dyDescent="0.25"/>
  <cols>
    <col min="1" max="1" width="20.6640625" customWidth="1"/>
    <col min="2" max="8" width="14.6640625" customWidth="1"/>
    <col min="9" max="9" width="37.6640625" customWidth="1"/>
    <col min="10" max="10" width="14.6640625" customWidth="1"/>
  </cols>
  <sheetData>
    <row r="1" spans="1:10" ht="14.55" customHeight="1" x14ac:dyDescent="0.25">
      <c r="A1" s="1" t="s">
        <v>218</v>
      </c>
    </row>
    <row r="2" spans="1:10" ht="28.95" customHeight="1" x14ac:dyDescent="0.25">
      <c r="A2" s="1" t="s">
        <v>42</v>
      </c>
    </row>
    <row r="3" spans="1:10" ht="14.55" customHeight="1" x14ac:dyDescent="0.25">
      <c r="A3" t="s">
        <v>43</v>
      </c>
    </row>
    <row r="4" spans="1:10" ht="14.55" customHeight="1" x14ac:dyDescent="0.25">
      <c r="A4" t="s">
        <v>90</v>
      </c>
    </row>
    <row r="5" spans="1:10" ht="14.55" customHeight="1" x14ac:dyDescent="0.25">
      <c r="A5" t="s">
        <v>217</v>
      </c>
    </row>
    <row r="6" spans="1:10" ht="28.95" customHeight="1" x14ac:dyDescent="0.25">
      <c r="A6" s="3" t="s">
        <v>3</v>
      </c>
      <c r="B6" s="5" t="s">
        <v>46</v>
      </c>
      <c r="C6" s="5" t="s">
        <v>47</v>
      </c>
      <c r="D6" s="5" t="s">
        <v>48</v>
      </c>
      <c r="E6" s="5" t="s">
        <v>49</v>
      </c>
      <c r="F6" s="5" t="s">
        <v>50</v>
      </c>
      <c r="G6" s="5" t="s">
        <v>51</v>
      </c>
      <c r="H6" s="5" t="s">
        <v>52</v>
      </c>
      <c r="I6" s="5" t="s">
        <v>54</v>
      </c>
      <c r="J6" s="5" t="s">
        <v>55</v>
      </c>
    </row>
    <row r="7" spans="1:10" ht="14.55" customHeight="1" x14ac:dyDescent="0.25">
      <c r="A7" s="4" t="s">
        <v>56</v>
      </c>
      <c r="B7" s="7">
        <v>35.990317053122602</v>
      </c>
      <c r="C7" s="7">
        <v>5.35986952006429E-3</v>
      </c>
      <c r="D7" s="7">
        <v>27.062314816760601</v>
      </c>
      <c r="E7" s="7">
        <v>8.52209560504396</v>
      </c>
      <c r="F7" s="7">
        <v>0.55286563587757098</v>
      </c>
      <c r="G7" s="7">
        <v>21.015185595936099</v>
      </c>
      <c r="H7" s="7">
        <v>6.7336613201280899</v>
      </c>
      <c r="I7" s="7">
        <v>0.118200103611127</v>
      </c>
      <c r="J7" s="7">
        <v>100</v>
      </c>
    </row>
    <row r="8" spans="1:10" ht="14.55" customHeight="1" x14ac:dyDescent="0.25">
      <c r="A8" s="4" t="s">
        <v>57</v>
      </c>
      <c r="B8" s="7">
        <v>33.990000875452502</v>
      </c>
      <c r="C8" s="7">
        <v>0.14937580424876601</v>
      </c>
      <c r="D8" s="7">
        <v>27.210043980205999</v>
      </c>
      <c r="E8" s="7">
        <v>8.5748094346060793</v>
      </c>
      <c r="F8" s="7">
        <v>0.57158021167450701</v>
      </c>
      <c r="G8" s="7">
        <v>22.6068381446294</v>
      </c>
      <c r="H8" s="7">
        <v>6.7820519273051199</v>
      </c>
      <c r="I8" s="7">
        <v>0.115299621877628</v>
      </c>
      <c r="J8" s="7">
        <v>100</v>
      </c>
    </row>
    <row r="9" spans="1:10" ht="14.55" customHeight="1" x14ac:dyDescent="0.25">
      <c r="A9" s="4" t="s">
        <v>58</v>
      </c>
      <c r="B9" s="7">
        <v>29.7779522018253</v>
      </c>
      <c r="C9" s="7">
        <v>25.5716470689243</v>
      </c>
      <c r="D9" s="7">
        <v>8.5665604683058998</v>
      </c>
      <c r="E9" s="7">
        <v>2.6878126929037598</v>
      </c>
      <c r="F9" s="7">
        <v>0.16644851057006599</v>
      </c>
      <c r="G9" s="7">
        <v>26.331383480034901</v>
      </c>
      <c r="H9" s="7">
        <v>6.7815214767170797</v>
      </c>
      <c r="I9" s="7">
        <v>0.116674100718721</v>
      </c>
      <c r="J9" s="7">
        <v>100</v>
      </c>
    </row>
    <row r="10" spans="1:10" ht="14.55" customHeight="1" x14ac:dyDescent="0.25">
      <c r="A10" s="4" t="s">
        <v>59</v>
      </c>
      <c r="B10" s="7">
        <v>25.6158007696921</v>
      </c>
      <c r="C10" s="7">
        <v>37.669678177007697</v>
      </c>
      <c r="D10" s="7"/>
      <c r="E10" s="7"/>
      <c r="F10" s="7"/>
      <c r="G10" s="7">
        <v>28.630360818311701</v>
      </c>
      <c r="H10" s="7">
        <v>7.9763218199253503</v>
      </c>
      <c r="I10" s="7">
        <v>0.107838415063108</v>
      </c>
      <c r="J10" s="7">
        <v>100</v>
      </c>
    </row>
    <row r="11" spans="1:10" ht="14.55" customHeight="1" x14ac:dyDescent="0.25">
      <c r="A11" s="4" t="s">
        <v>60</v>
      </c>
      <c r="B11" s="7">
        <v>19.934912019955501</v>
      </c>
      <c r="C11" s="7">
        <v>35.825222575422202</v>
      </c>
      <c r="D11" s="7"/>
      <c r="E11" s="7"/>
      <c r="F11" s="7"/>
      <c r="G11" s="7">
        <v>25.144048473336198</v>
      </c>
      <c r="H11" s="7">
        <v>18.9759256028427</v>
      </c>
      <c r="I11" s="7">
        <v>0.11989132844344801</v>
      </c>
      <c r="J11" s="7">
        <v>100</v>
      </c>
    </row>
    <row r="12" spans="1:10" ht="14.55" customHeight="1" x14ac:dyDescent="0.25">
      <c r="A12" s="4" t="s">
        <v>61</v>
      </c>
      <c r="B12" s="7">
        <v>32.579572650935802</v>
      </c>
      <c r="C12" s="7">
        <v>35.165370700116299</v>
      </c>
      <c r="D12" s="7"/>
      <c r="E12" s="7"/>
      <c r="F12" s="7"/>
      <c r="G12" s="7">
        <v>26.346592811594899</v>
      </c>
      <c r="H12" s="7">
        <v>5.78564177621314</v>
      </c>
      <c r="I12" s="7">
        <v>0.12282206113992</v>
      </c>
      <c r="J12" s="7">
        <v>100</v>
      </c>
    </row>
    <row r="13" spans="1:10" x14ac:dyDescent="0.25">
      <c r="A13" s="4"/>
      <c r="B13" s="7"/>
      <c r="C13" s="7"/>
      <c r="D13" s="7"/>
      <c r="E13" s="7"/>
      <c r="F13" s="7"/>
      <c r="G13" s="7"/>
      <c r="H13" s="7"/>
      <c r="I13" s="7"/>
      <c r="J13" s="7"/>
    </row>
    <row r="14" spans="1:10" x14ac:dyDescent="0.25">
      <c r="A14" s="4"/>
      <c r="B14" s="7"/>
      <c r="C14" s="7"/>
      <c r="D14" s="7"/>
      <c r="E14" s="7"/>
      <c r="F14" s="7"/>
      <c r="G14" s="7"/>
      <c r="H14" s="7"/>
      <c r="I14" s="7"/>
      <c r="J14" s="7"/>
    </row>
    <row r="15" spans="1:10" x14ac:dyDescent="0.25">
      <c r="A15" s="4"/>
      <c r="B15" s="7"/>
      <c r="C15" s="7"/>
      <c r="D15" s="7"/>
      <c r="E15" s="7"/>
      <c r="F15" s="7"/>
      <c r="G15" s="7"/>
      <c r="H15" s="7"/>
      <c r="I15" s="7"/>
      <c r="J15" s="7"/>
    </row>
    <row r="16" spans="1:10" x14ac:dyDescent="0.25">
      <c r="A16" s="4"/>
      <c r="B16" s="7"/>
      <c r="C16" s="7"/>
      <c r="D16" s="7"/>
      <c r="E16" s="7"/>
      <c r="F16" s="7"/>
      <c r="G16" s="7"/>
      <c r="H16" s="7"/>
      <c r="I16" s="7"/>
      <c r="J16" s="7"/>
    </row>
    <row r="17" spans="1:10" x14ac:dyDescent="0.25">
      <c r="A17" s="4"/>
      <c r="B17" s="7"/>
      <c r="C17" s="7"/>
      <c r="D17" s="7"/>
      <c r="E17" s="7"/>
      <c r="F17" s="7"/>
      <c r="G17" s="7"/>
      <c r="H17" s="7"/>
      <c r="I17" s="7"/>
      <c r="J17" s="7"/>
    </row>
    <row r="18" spans="1:10" x14ac:dyDescent="0.25">
      <c r="A18" s="4"/>
      <c r="B18" s="7"/>
      <c r="C18" s="7"/>
      <c r="D18" s="7"/>
      <c r="E18" s="7"/>
      <c r="F18" s="7"/>
      <c r="G18" s="7"/>
      <c r="H18" s="7"/>
      <c r="I18" s="7"/>
      <c r="J18" s="7"/>
    </row>
  </sheetData>
  <pageMargins left="0.7" right="0.7" top="0.75" bottom="0.75" header="0.3" footer="0.3"/>
  <pageSetup paperSize="9" orientation="portrait" horizontalDpi="300" verticalDpi="300"/>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96"/>
  <sheetViews>
    <sheetView showGridLines="0" workbookViewId="0"/>
  </sheetViews>
  <sheetFormatPr defaultColWidth="11.5546875" defaultRowHeight="13.2" x14ac:dyDescent="0.25"/>
  <cols>
    <col min="1" max="1" width="20.6640625" customWidth="1"/>
    <col min="2" max="2" width="60.6640625" customWidth="1"/>
    <col min="3" max="10" width="14.6640625" customWidth="1"/>
  </cols>
  <sheetData>
    <row r="1" spans="1:10" ht="14.55" customHeight="1" x14ac:dyDescent="0.25">
      <c r="A1" s="1" t="s">
        <v>219</v>
      </c>
    </row>
    <row r="2" spans="1:10" ht="28.95" customHeight="1" x14ac:dyDescent="0.25">
      <c r="A2" s="1" t="s">
        <v>42</v>
      </c>
    </row>
    <row r="3" spans="1:10" ht="14.55" customHeight="1" x14ac:dyDescent="0.25">
      <c r="A3" t="s">
        <v>43</v>
      </c>
    </row>
    <row r="4" spans="1:10" ht="14.55" customHeight="1" x14ac:dyDescent="0.25">
      <c r="A4" t="s">
        <v>90</v>
      </c>
    </row>
    <row r="5" spans="1:10" ht="14.55" customHeight="1" x14ac:dyDescent="0.25">
      <c r="A5" t="s">
        <v>220</v>
      </c>
    </row>
    <row r="6" spans="1:10" ht="28.95" customHeight="1" x14ac:dyDescent="0.25">
      <c r="A6" s="3" t="s">
        <v>3</v>
      </c>
      <c r="B6" s="3" t="s">
        <v>17</v>
      </c>
      <c r="C6" s="5" t="s">
        <v>46</v>
      </c>
      <c r="D6" s="5" t="s">
        <v>47</v>
      </c>
      <c r="E6" s="5" t="s">
        <v>48</v>
      </c>
      <c r="F6" s="5" t="s">
        <v>49</v>
      </c>
      <c r="G6" s="5" t="s">
        <v>50</v>
      </c>
      <c r="H6" s="5" t="s">
        <v>51</v>
      </c>
      <c r="I6" s="5" t="s">
        <v>52</v>
      </c>
      <c r="J6" s="5" t="s">
        <v>55</v>
      </c>
    </row>
    <row r="7" spans="1:10" ht="14.55" customHeight="1" x14ac:dyDescent="0.25">
      <c r="A7" s="4" t="s">
        <v>56</v>
      </c>
      <c r="B7" s="4" t="s">
        <v>109</v>
      </c>
      <c r="C7" s="9">
        <v>5608415.5999999996</v>
      </c>
      <c r="D7" s="9">
        <v>1170.5</v>
      </c>
      <c r="E7" s="9">
        <v>3601954.2</v>
      </c>
      <c r="F7" s="9">
        <v>1367630.3</v>
      </c>
      <c r="G7" s="9">
        <v>75464.899999999994</v>
      </c>
      <c r="H7" s="9">
        <v>4422350</v>
      </c>
      <c r="I7" s="9">
        <v>541771.4</v>
      </c>
      <c r="J7" s="9">
        <v>15618756.9</v>
      </c>
    </row>
    <row r="8" spans="1:10" ht="14.55" customHeight="1" x14ac:dyDescent="0.25">
      <c r="A8" s="4" t="s">
        <v>56</v>
      </c>
      <c r="B8" s="4" t="s">
        <v>104</v>
      </c>
      <c r="C8" s="9">
        <v>283285298.80000001</v>
      </c>
      <c r="D8" s="9">
        <v>92879.4</v>
      </c>
      <c r="E8" s="9">
        <v>233509064.40000001</v>
      </c>
      <c r="F8" s="9">
        <v>93668987.200000003</v>
      </c>
      <c r="G8" s="9">
        <v>2713459.3</v>
      </c>
      <c r="H8" s="9">
        <v>238935293</v>
      </c>
      <c r="I8" s="9">
        <v>43800563.200000003</v>
      </c>
      <c r="J8" s="9">
        <v>896005545.29999995</v>
      </c>
    </row>
    <row r="9" spans="1:10" ht="14.55" customHeight="1" x14ac:dyDescent="0.25">
      <c r="A9" s="4" t="s">
        <v>56</v>
      </c>
      <c r="B9" s="4" t="s">
        <v>93</v>
      </c>
      <c r="C9" s="9">
        <v>234526289.59999999</v>
      </c>
      <c r="D9" s="9">
        <v>46354.3</v>
      </c>
      <c r="E9" s="9">
        <v>126644447.09999999</v>
      </c>
      <c r="F9" s="9">
        <v>58415985.600000001</v>
      </c>
      <c r="G9" s="9">
        <v>862990.1</v>
      </c>
      <c r="H9" s="9">
        <v>24587329.5</v>
      </c>
      <c r="I9" s="9">
        <v>15192767.300000001</v>
      </c>
      <c r="J9" s="9">
        <v>460276163.5</v>
      </c>
    </row>
    <row r="10" spans="1:10" ht="14.55" customHeight="1" x14ac:dyDescent="0.25">
      <c r="A10" s="4" t="s">
        <v>56</v>
      </c>
      <c r="B10" s="4" t="s">
        <v>110</v>
      </c>
      <c r="C10" s="9">
        <v>2748347</v>
      </c>
      <c r="D10" s="9">
        <v>456.4</v>
      </c>
      <c r="E10" s="9">
        <v>3516102.3</v>
      </c>
      <c r="F10" s="9">
        <v>824918.7</v>
      </c>
      <c r="G10" s="9">
        <v>59288.6</v>
      </c>
      <c r="H10" s="9">
        <v>5454507.7000000002</v>
      </c>
      <c r="I10" s="9">
        <v>947086.1</v>
      </c>
      <c r="J10" s="9">
        <v>13550706.800000001</v>
      </c>
    </row>
    <row r="11" spans="1:10" ht="14.55" customHeight="1" x14ac:dyDescent="0.25">
      <c r="A11" s="4" t="s">
        <v>56</v>
      </c>
      <c r="B11" s="4" t="s">
        <v>112</v>
      </c>
      <c r="C11" s="9">
        <v>1751386.3</v>
      </c>
      <c r="D11" s="9">
        <v>1881.5</v>
      </c>
      <c r="E11" s="9">
        <v>3804632.9</v>
      </c>
      <c r="F11" s="9">
        <v>1305792.1000000001</v>
      </c>
      <c r="G11" s="9">
        <v>71238.3</v>
      </c>
      <c r="H11" s="9">
        <v>8333414</v>
      </c>
      <c r="I11" s="9">
        <v>919422.6</v>
      </c>
      <c r="J11" s="9">
        <v>16187767.699999999</v>
      </c>
    </row>
    <row r="12" spans="1:10" ht="14.55" customHeight="1" x14ac:dyDescent="0.25">
      <c r="A12" s="4" t="s">
        <v>56</v>
      </c>
      <c r="B12" s="4" t="s">
        <v>113</v>
      </c>
      <c r="C12" s="9">
        <v>383711.2</v>
      </c>
      <c r="D12" s="9">
        <v>65.2</v>
      </c>
      <c r="E12" s="9">
        <v>538078.1</v>
      </c>
      <c r="F12" s="9">
        <v>198278</v>
      </c>
      <c r="G12" s="9">
        <v>7740.6</v>
      </c>
      <c r="H12" s="9">
        <v>1467746.3</v>
      </c>
      <c r="I12" s="9">
        <v>96866</v>
      </c>
      <c r="J12" s="9">
        <v>2692485.4</v>
      </c>
    </row>
    <row r="13" spans="1:10" ht="14.55" customHeight="1" x14ac:dyDescent="0.25">
      <c r="A13" s="4" t="s">
        <v>56</v>
      </c>
      <c r="B13" s="4" t="s">
        <v>111</v>
      </c>
      <c r="C13" s="9">
        <v>160832.20000000001</v>
      </c>
      <c r="D13" s="9">
        <v>4427.3999999999996</v>
      </c>
      <c r="E13" s="9">
        <v>546467</v>
      </c>
      <c r="F13" s="9">
        <v>161367.79999999999</v>
      </c>
      <c r="G13" s="9">
        <v>13825.1</v>
      </c>
      <c r="H13" s="9">
        <v>1309837.1000000001</v>
      </c>
      <c r="I13" s="9">
        <v>330548.8</v>
      </c>
      <c r="J13" s="9">
        <v>2527305.4</v>
      </c>
    </row>
    <row r="14" spans="1:10" ht="14.55" customHeight="1" x14ac:dyDescent="0.25">
      <c r="A14" s="4" t="s">
        <v>56</v>
      </c>
      <c r="B14" s="4" t="s">
        <v>105</v>
      </c>
      <c r="C14" s="9">
        <v>1901703.3</v>
      </c>
      <c r="D14" s="9">
        <v>3638.8</v>
      </c>
      <c r="E14" s="9">
        <v>4105559.8</v>
      </c>
      <c r="F14" s="9">
        <v>1338127.3</v>
      </c>
      <c r="G14" s="9">
        <v>48664.800000000003</v>
      </c>
      <c r="H14" s="9">
        <v>8942650.0999999996</v>
      </c>
      <c r="I14" s="9">
        <v>993367.2</v>
      </c>
      <c r="J14" s="9">
        <v>17333711.300000001</v>
      </c>
    </row>
    <row r="15" spans="1:10" ht="14.55" customHeight="1" x14ac:dyDescent="0.25">
      <c r="A15" s="4" t="s">
        <v>56</v>
      </c>
      <c r="B15" s="4" t="s">
        <v>107</v>
      </c>
      <c r="C15" s="9">
        <v>410799.3</v>
      </c>
      <c r="D15" s="9">
        <v>841.4</v>
      </c>
      <c r="E15" s="9">
        <v>1144433.3</v>
      </c>
      <c r="F15" s="9">
        <v>418324.7</v>
      </c>
      <c r="G15" s="9">
        <v>23337.3</v>
      </c>
      <c r="H15" s="9">
        <v>2555895.7999999998</v>
      </c>
      <c r="I15" s="9">
        <v>349952.9</v>
      </c>
      <c r="J15" s="9">
        <v>4903584.7</v>
      </c>
    </row>
    <row r="16" spans="1:10" ht="14.55" customHeight="1" x14ac:dyDescent="0.25">
      <c r="A16" s="4" t="s">
        <v>56</v>
      </c>
      <c r="B16" s="4" t="s">
        <v>108</v>
      </c>
      <c r="C16" s="9">
        <v>4818578.0999999996</v>
      </c>
      <c r="D16" s="9">
        <v>12139.7</v>
      </c>
      <c r="E16" s="9">
        <v>11957848.4</v>
      </c>
      <c r="F16" s="9">
        <v>3899681.5</v>
      </c>
      <c r="G16" s="9">
        <v>127380.5</v>
      </c>
      <c r="H16" s="9">
        <v>25406799.899999999</v>
      </c>
      <c r="I16" s="9">
        <v>2896853.9</v>
      </c>
      <c r="J16" s="9">
        <v>49119282</v>
      </c>
    </row>
    <row r="17" spans="1:10" ht="14.55" customHeight="1" x14ac:dyDescent="0.25">
      <c r="A17" s="4" t="s">
        <v>56</v>
      </c>
      <c r="B17" s="4" t="s">
        <v>115</v>
      </c>
      <c r="C17" s="9">
        <v>3742666.3</v>
      </c>
      <c r="D17" s="9">
        <v>1291.5999999999999</v>
      </c>
      <c r="E17" s="9">
        <v>5997061.2999999998</v>
      </c>
      <c r="F17" s="9">
        <v>2033482.2</v>
      </c>
      <c r="G17" s="9">
        <v>193768.5</v>
      </c>
      <c r="H17" s="9">
        <v>11134409.300000001</v>
      </c>
      <c r="I17" s="9">
        <v>1289068.5</v>
      </c>
      <c r="J17" s="9">
        <v>24391747.699999999</v>
      </c>
    </row>
    <row r="18" spans="1:10" ht="14.55" customHeight="1" x14ac:dyDescent="0.25">
      <c r="A18" s="4" t="s">
        <v>56</v>
      </c>
      <c r="B18" s="4" t="s">
        <v>114</v>
      </c>
      <c r="C18" s="9">
        <v>1951088.3</v>
      </c>
      <c r="D18" s="9">
        <v>2657.7</v>
      </c>
      <c r="E18" s="9">
        <v>5309825.5999999996</v>
      </c>
      <c r="F18" s="9">
        <v>1398509.2</v>
      </c>
      <c r="G18" s="9">
        <v>101391</v>
      </c>
      <c r="H18" s="9">
        <v>9022322.3000000007</v>
      </c>
      <c r="I18" s="9">
        <v>1036871.8</v>
      </c>
      <c r="J18" s="9">
        <v>18822665.899999999</v>
      </c>
    </row>
    <row r="19" spans="1:10" ht="14.55" customHeight="1" x14ac:dyDescent="0.25">
      <c r="A19" s="4" t="s">
        <v>56</v>
      </c>
      <c r="B19" s="4" t="s">
        <v>117</v>
      </c>
      <c r="C19" s="9">
        <v>5800846.5999999996</v>
      </c>
      <c r="D19" s="9">
        <v>2337.9</v>
      </c>
      <c r="E19" s="9">
        <v>14075247.5</v>
      </c>
      <c r="F19" s="9">
        <v>4350049.5999999996</v>
      </c>
      <c r="G19" s="9">
        <v>62756.4</v>
      </c>
      <c r="H19" s="9">
        <v>32057980.300000001</v>
      </c>
      <c r="I19" s="9">
        <v>2663045.6</v>
      </c>
      <c r="J19" s="9">
        <v>59012263.899999999</v>
      </c>
    </row>
    <row r="20" spans="1:10" ht="14.55" customHeight="1" x14ac:dyDescent="0.25">
      <c r="A20" s="4" t="s">
        <v>56</v>
      </c>
      <c r="B20" s="4" t="s">
        <v>106</v>
      </c>
      <c r="C20" s="9">
        <v>19480635</v>
      </c>
      <c r="D20" s="9">
        <v>15617</v>
      </c>
      <c r="E20" s="9">
        <v>52267406.899999999</v>
      </c>
      <c r="F20" s="9">
        <v>17956840.199999999</v>
      </c>
      <c r="G20" s="9">
        <v>1065613.2</v>
      </c>
      <c r="H20" s="9">
        <v>104240050.7</v>
      </c>
      <c r="I20" s="9">
        <v>16542941.1</v>
      </c>
      <c r="J20" s="9">
        <v>211569104.09999999</v>
      </c>
    </row>
    <row r="21" spans="1:10" ht="14.55" customHeight="1" x14ac:dyDescent="0.25">
      <c r="A21" s="4" t="s">
        <v>57</v>
      </c>
      <c r="B21" s="4" t="s">
        <v>109</v>
      </c>
      <c r="C21" s="9">
        <v>4786298.5999999996</v>
      </c>
      <c r="D21" s="9">
        <v>14058.4</v>
      </c>
      <c r="E21" s="9">
        <v>3382864.4</v>
      </c>
      <c r="F21" s="9">
        <v>1146855.8999999999</v>
      </c>
      <c r="G21" s="9">
        <v>72324.399999999994</v>
      </c>
      <c r="H21" s="9">
        <v>4021702.5</v>
      </c>
      <c r="I21" s="9">
        <v>520333.4</v>
      </c>
      <c r="J21" s="9">
        <v>13944437.6</v>
      </c>
    </row>
    <row r="22" spans="1:10" ht="14.55" customHeight="1" x14ac:dyDescent="0.25">
      <c r="A22" s="4" t="s">
        <v>57</v>
      </c>
      <c r="B22" s="4" t="s">
        <v>104</v>
      </c>
      <c r="C22" s="9">
        <v>251323059.90000001</v>
      </c>
      <c r="D22" s="9">
        <v>1235781.8</v>
      </c>
      <c r="E22" s="9">
        <v>225462006</v>
      </c>
      <c r="F22" s="9">
        <v>83482737.200000003</v>
      </c>
      <c r="G22" s="9">
        <v>2631402.1</v>
      </c>
      <c r="H22" s="9">
        <v>239289672.69999999</v>
      </c>
      <c r="I22" s="9">
        <v>42054452.799999997</v>
      </c>
      <c r="J22" s="9">
        <v>845479112.5</v>
      </c>
    </row>
    <row r="23" spans="1:10" ht="14.55" customHeight="1" x14ac:dyDescent="0.25">
      <c r="A23" s="4" t="s">
        <v>57</v>
      </c>
      <c r="B23" s="4" t="s">
        <v>93</v>
      </c>
      <c r="C23" s="9">
        <v>207307983.80000001</v>
      </c>
      <c r="D23" s="9">
        <v>643134</v>
      </c>
      <c r="E23" s="9">
        <v>123311573.09999999</v>
      </c>
      <c r="F23" s="9">
        <v>50863767.399999999</v>
      </c>
      <c r="G23" s="9">
        <v>804082.4</v>
      </c>
      <c r="H23" s="9">
        <v>22155183.5</v>
      </c>
      <c r="I23" s="9">
        <v>14188160.4</v>
      </c>
      <c r="J23" s="9">
        <v>419273884.60000002</v>
      </c>
    </row>
    <row r="24" spans="1:10" ht="14.55" customHeight="1" x14ac:dyDescent="0.25">
      <c r="A24" s="4" t="s">
        <v>57</v>
      </c>
      <c r="B24" s="4" t="s">
        <v>110</v>
      </c>
      <c r="C24" s="9">
        <v>2533881</v>
      </c>
      <c r="D24" s="9">
        <v>12121</v>
      </c>
      <c r="E24" s="9">
        <v>3375755.2</v>
      </c>
      <c r="F24" s="9">
        <v>728039.6</v>
      </c>
      <c r="G24" s="9">
        <v>57088.6</v>
      </c>
      <c r="H24" s="9">
        <v>5546246.5</v>
      </c>
      <c r="I24" s="9">
        <v>938084.4</v>
      </c>
      <c r="J24" s="9">
        <v>13191216.300000001</v>
      </c>
    </row>
    <row r="25" spans="1:10" ht="14.55" customHeight="1" x14ac:dyDescent="0.25">
      <c r="A25" s="4" t="s">
        <v>57</v>
      </c>
      <c r="B25" s="4" t="s">
        <v>112</v>
      </c>
      <c r="C25" s="9">
        <v>1625510.2</v>
      </c>
      <c r="D25" s="9">
        <v>18793.2</v>
      </c>
      <c r="E25" s="9">
        <v>3700369.4</v>
      </c>
      <c r="F25" s="9">
        <v>1257158</v>
      </c>
      <c r="G25" s="9">
        <v>77954.5</v>
      </c>
      <c r="H25" s="9">
        <v>8706990.5</v>
      </c>
      <c r="I25" s="9">
        <v>932770.8</v>
      </c>
      <c r="J25" s="9">
        <v>16319546.6</v>
      </c>
    </row>
    <row r="26" spans="1:10" ht="14.55" customHeight="1" x14ac:dyDescent="0.25">
      <c r="A26" s="4" t="s">
        <v>57</v>
      </c>
      <c r="B26" s="4" t="s">
        <v>113</v>
      </c>
      <c r="C26" s="9">
        <v>373170.1</v>
      </c>
      <c r="D26" s="9">
        <v>2210.6</v>
      </c>
      <c r="E26" s="9">
        <v>561077.19999999995</v>
      </c>
      <c r="F26" s="9">
        <v>207150.8</v>
      </c>
      <c r="G26" s="9">
        <v>7961.6</v>
      </c>
      <c r="H26" s="9">
        <v>1613360</v>
      </c>
      <c r="I26" s="9">
        <v>102016.8</v>
      </c>
      <c r="J26" s="9">
        <v>2866947.1</v>
      </c>
    </row>
    <row r="27" spans="1:10" ht="14.55" customHeight="1" x14ac:dyDescent="0.25">
      <c r="A27" s="4" t="s">
        <v>57</v>
      </c>
      <c r="B27" s="4" t="s">
        <v>111</v>
      </c>
      <c r="C27" s="9">
        <v>104963.9</v>
      </c>
      <c r="D27" s="9">
        <v>28539</v>
      </c>
      <c r="E27" s="9">
        <v>409871.7</v>
      </c>
      <c r="F27" s="9">
        <v>104620.8</v>
      </c>
      <c r="G27" s="9">
        <v>7504.4</v>
      </c>
      <c r="H27" s="9">
        <v>1067040.1000000001</v>
      </c>
      <c r="I27" s="9">
        <v>260208.9</v>
      </c>
      <c r="J27" s="9">
        <v>1982748.8</v>
      </c>
    </row>
    <row r="28" spans="1:10" ht="14.55" customHeight="1" x14ac:dyDescent="0.25">
      <c r="A28" s="4" t="s">
        <v>57</v>
      </c>
      <c r="B28" s="4" t="s">
        <v>105</v>
      </c>
      <c r="C28" s="9">
        <v>2260850.5</v>
      </c>
      <c r="D28" s="9">
        <v>56578.2</v>
      </c>
      <c r="E28" s="9">
        <v>5426938.2999999998</v>
      </c>
      <c r="F28" s="9">
        <v>1670930.7</v>
      </c>
      <c r="G28" s="9">
        <v>68295.3</v>
      </c>
      <c r="H28" s="9">
        <v>11719894.199999999</v>
      </c>
      <c r="I28" s="9">
        <v>1340759.3</v>
      </c>
      <c r="J28" s="9">
        <v>22544246.5</v>
      </c>
    </row>
    <row r="29" spans="1:10" ht="14.55" customHeight="1" x14ac:dyDescent="0.25">
      <c r="A29" s="4" t="s">
        <v>57</v>
      </c>
      <c r="B29" s="4" t="s">
        <v>107</v>
      </c>
      <c r="C29" s="9">
        <v>432618.5</v>
      </c>
      <c r="D29" s="9">
        <v>9227.4</v>
      </c>
      <c r="E29" s="9">
        <v>1298245.3</v>
      </c>
      <c r="F29" s="9">
        <v>456895.2</v>
      </c>
      <c r="G29" s="9">
        <v>24677.4</v>
      </c>
      <c r="H29" s="9">
        <v>3000728.1</v>
      </c>
      <c r="I29" s="9">
        <v>403447.6</v>
      </c>
      <c r="J29" s="9">
        <v>5625839.5</v>
      </c>
    </row>
    <row r="30" spans="1:10" ht="14.55" customHeight="1" x14ac:dyDescent="0.25">
      <c r="A30" s="4" t="s">
        <v>57</v>
      </c>
      <c r="B30" s="4" t="s">
        <v>108</v>
      </c>
      <c r="C30" s="9">
        <v>4747574.5999999996</v>
      </c>
      <c r="D30" s="9">
        <v>126531.8</v>
      </c>
      <c r="E30" s="9">
        <v>12438820.1</v>
      </c>
      <c r="F30" s="9">
        <v>4027312.8</v>
      </c>
      <c r="G30" s="9">
        <v>138376.20000000001</v>
      </c>
      <c r="H30" s="9">
        <v>28058353.199999999</v>
      </c>
      <c r="I30" s="9">
        <v>3242886.6</v>
      </c>
      <c r="J30" s="9">
        <v>52779855.299999997</v>
      </c>
    </row>
    <row r="31" spans="1:10" ht="14.55" customHeight="1" x14ac:dyDescent="0.25">
      <c r="A31" s="4" t="s">
        <v>57</v>
      </c>
      <c r="B31" s="4" t="s">
        <v>115</v>
      </c>
      <c r="C31" s="9">
        <v>3360817.5</v>
      </c>
      <c r="D31" s="9">
        <v>27539.3</v>
      </c>
      <c r="E31" s="9">
        <v>5561702.2000000002</v>
      </c>
      <c r="F31" s="9">
        <v>1763874.1</v>
      </c>
      <c r="G31" s="9">
        <v>184618.6</v>
      </c>
      <c r="H31" s="9">
        <v>11056491.9</v>
      </c>
      <c r="I31" s="9">
        <v>1242657.3</v>
      </c>
      <c r="J31" s="9">
        <v>23197700.899999999</v>
      </c>
    </row>
    <row r="32" spans="1:10" ht="14.55" customHeight="1" x14ac:dyDescent="0.25">
      <c r="A32" s="4" t="s">
        <v>57</v>
      </c>
      <c r="B32" s="4" t="s">
        <v>114</v>
      </c>
      <c r="C32" s="9">
        <v>3976369</v>
      </c>
      <c r="D32" s="9">
        <v>51334.3</v>
      </c>
      <c r="E32" s="9">
        <v>11086790.9</v>
      </c>
      <c r="F32" s="9">
        <v>2768829.2</v>
      </c>
      <c r="G32" s="9">
        <v>205142</v>
      </c>
      <c r="H32" s="9">
        <v>18289136.300000001</v>
      </c>
      <c r="I32" s="9">
        <v>2229475.4</v>
      </c>
      <c r="J32" s="9">
        <v>38607077.100000001</v>
      </c>
    </row>
    <row r="33" spans="1:10" ht="14.55" customHeight="1" x14ac:dyDescent="0.25">
      <c r="A33" s="4" t="s">
        <v>57</v>
      </c>
      <c r="B33" s="4" t="s">
        <v>117</v>
      </c>
      <c r="C33" s="9">
        <v>5258834.3</v>
      </c>
      <c r="D33" s="9">
        <v>36170.6</v>
      </c>
      <c r="E33" s="9">
        <v>13258969.699999999</v>
      </c>
      <c r="F33" s="9">
        <v>4252552.2</v>
      </c>
      <c r="G33" s="9">
        <v>59270.1</v>
      </c>
      <c r="H33" s="9">
        <v>32187967.800000001</v>
      </c>
      <c r="I33" s="9">
        <v>2556755.9</v>
      </c>
      <c r="J33" s="9">
        <v>57610520.600000001</v>
      </c>
    </row>
    <row r="34" spans="1:10" ht="14.55" customHeight="1" x14ac:dyDescent="0.25">
      <c r="A34" s="4" t="s">
        <v>57</v>
      </c>
      <c r="B34" s="4" t="s">
        <v>106</v>
      </c>
      <c r="C34" s="9">
        <v>14554187.9</v>
      </c>
      <c r="D34" s="9">
        <v>209544</v>
      </c>
      <c r="E34" s="9">
        <v>41649028.5</v>
      </c>
      <c r="F34" s="9">
        <v>14234750.5</v>
      </c>
      <c r="G34" s="9">
        <v>924106.6</v>
      </c>
      <c r="H34" s="9">
        <v>91866578.099999994</v>
      </c>
      <c r="I34" s="9">
        <v>14096896</v>
      </c>
      <c r="J34" s="9">
        <v>177535091.59999999</v>
      </c>
    </row>
    <row r="35" spans="1:10" ht="14.55" customHeight="1" x14ac:dyDescent="0.25">
      <c r="A35" s="4" t="s">
        <v>58</v>
      </c>
      <c r="B35" s="4" t="s">
        <v>109</v>
      </c>
      <c r="C35" s="9">
        <v>3915986.4</v>
      </c>
      <c r="D35" s="9">
        <v>2729380.8</v>
      </c>
      <c r="E35" s="9">
        <v>1042156.8</v>
      </c>
      <c r="F35" s="9">
        <v>332585.2</v>
      </c>
      <c r="G35" s="9">
        <v>18973.2</v>
      </c>
      <c r="H35" s="9">
        <v>3737686.6</v>
      </c>
      <c r="I35" s="9">
        <v>494200.4</v>
      </c>
      <c r="J35" s="9">
        <v>12270969.4</v>
      </c>
    </row>
    <row r="36" spans="1:10" ht="14.55" customHeight="1" x14ac:dyDescent="0.25">
      <c r="A36" s="4" t="s">
        <v>58</v>
      </c>
      <c r="B36" s="4" t="s">
        <v>104</v>
      </c>
      <c r="C36" s="9">
        <v>207216977.09999999</v>
      </c>
      <c r="D36" s="9">
        <v>187094511</v>
      </c>
      <c r="E36" s="9">
        <v>70202144</v>
      </c>
      <c r="F36" s="9">
        <v>24372086</v>
      </c>
      <c r="G36" s="9">
        <v>726458.4</v>
      </c>
      <c r="H36" s="9">
        <v>240007660.09999999</v>
      </c>
      <c r="I36" s="9">
        <v>38957946.799999997</v>
      </c>
      <c r="J36" s="9">
        <v>768577783.39999998</v>
      </c>
    </row>
    <row r="37" spans="1:10" ht="14.55" customHeight="1" x14ac:dyDescent="0.25">
      <c r="A37" s="4" t="s">
        <v>58</v>
      </c>
      <c r="B37" s="4" t="s">
        <v>93</v>
      </c>
      <c r="C37" s="9">
        <v>170403067.69999999</v>
      </c>
      <c r="D37" s="9">
        <v>105457134.3</v>
      </c>
      <c r="E37" s="9">
        <v>39938064.399999999</v>
      </c>
      <c r="F37" s="9">
        <v>14792902</v>
      </c>
      <c r="G37" s="9">
        <v>223505.6</v>
      </c>
      <c r="H37" s="9">
        <v>20319380.399999999</v>
      </c>
      <c r="I37" s="9">
        <v>12855504.699999999</v>
      </c>
      <c r="J37" s="9">
        <v>363989559.10000002</v>
      </c>
    </row>
    <row r="38" spans="1:10" ht="14.55" customHeight="1" x14ac:dyDescent="0.25">
      <c r="A38" s="4" t="s">
        <v>58</v>
      </c>
      <c r="B38" s="4" t="s">
        <v>110</v>
      </c>
      <c r="C38" s="9">
        <v>2260653.2000000002</v>
      </c>
      <c r="D38" s="9">
        <v>2678177.1</v>
      </c>
      <c r="E38" s="9">
        <v>1050698</v>
      </c>
      <c r="F38" s="9">
        <v>221940.8</v>
      </c>
      <c r="G38" s="9">
        <v>15648</v>
      </c>
      <c r="H38" s="9">
        <v>5739479.2999999998</v>
      </c>
      <c r="I38" s="9">
        <v>941091.9</v>
      </c>
      <c r="J38" s="9">
        <v>12907688.300000001</v>
      </c>
    </row>
    <row r="39" spans="1:10" ht="14.55" customHeight="1" x14ac:dyDescent="0.25">
      <c r="A39" s="4" t="s">
        <v>58</v>
      </c>
      <c r="B39" s="4" t="s">
        <v>112</v>
      </c>
      <c r="C39" s="9">
        <v>1267947.5</v>
      </c>
      <c r="D39" s="9">
        <v>2771583.9</v>
      </c>
      <c r="E39" s="9">
        <v>1059108.8</v>
      </c>
      <c r="F39" s="9">
        <v>367336.8</v>
      </c>
      <c r="G39" s="9">
        <v>18908</v>
      </c>
      <c r="H39" s="9">
        <v>8292476.2000000002</v>
      </c>
      <c r="I39" s="9">
        <v>802149.7</v>
      </c>
      <c r="J39" s="9">
        <v>14579510.9</v>
      </c>
    </row>
    <row r="40" spans="1:10" ht="14.55" customHeight="1" x14ac:dyDescent="0.25">
      <c r="A40" s="4" t="s">
        <v>58</v>
      </c>
      <c r="B40" s="4" t="s">
        <v>113</v>
      </c>
      <c r="C40" s="9">
        <v>303750.59999999998</v>
      </c>
      <c r="D40" s="9">
        <v>487671.2</v>
      </c>
      <c r="E40" s="9">
        <v>165347.20000000001</v>
      </c>
      <c r="F40" s="9">
        <v>60310</v>
      </c>
      <c r="G40" s="9">
        <v>2021.2</v>
      </c>
      <c r="H40" s="9">
        <v>1694200.8</v>
      </c>
      <c r="I40" s="9">
        <v>93723.3</v>
      </c>
      <c r="J40" s="9">
        <v>2807024.3</v>
      </c>
    </row>
    <row r="41" spans="1:10" ht="14.55" customHeight="1" x14ac:dyDescent="0.25">
      <c r="A41" s="4" t="s">
        <v>58</v>
      </c>
      <c r="B41" s="4" t="s">
        <v>111</v>
      </c>
      <c r="C41" s="9">
        <v>117325.5</v>
      </c>
      <c r="D41" s="9">
        <v>372491</v>
      </c>
      <c r="E41" s="9">
        <v>75110.399999999994</v>
      </c>
      <c r="F41" s="9">
        <v>14670</v>
      </c>
      <c r="G41" s="9">
        <v>1434.4</v>
      </c>
      <c r="H41" s="9">
        <v>890051.9</v>
      </c>
      <c r="I41" s="9">
        <v>214808.9</v>
      </c>
      <c r="J41" s="9">
        <v>1685892.1</v>
      </c>
    </row>
    <row r="42" spans="1:10" ht="14.55" customHeight="1" x14ac:dyDescent="0.25">
      <c r="A42" s="4" t="s">
        <v>58</v>
      </c>
      <c r="B42" s="4" t="s">
        <v>105</v>
      </c>
      <c r="C42" s="9">
        <v>2150123.2999999998</v>
      </c>
      <c r="D42" s="9">
        <v>5146037.9000000004</v>
      </c>
      <c r="E42" s="9">
        <v>1727213.2</v>
      </c>
      <c r="F42" s="9">
        <v>535813.6</v>
      </c>
      <c r="G42" s="9">
        <v>23472</v>
      </c>
      <c r="H42" s="9">
        <v>14043091.300000001</v>
      </c>
      <c r="I42" s="9">
        <v>1515832.6</v>
      </c>
      <c r="J42" s="9">
        <v>25141583.899999999</v>
      </c>
    </row>
    <row r="43" spans="1:10" ht="14.55" customHeight="1" x14ac:dyDescent="0.25">
      <c r="A43" s="4" t="s">
        <v>58</v>
      </c>
      <c r="B43" s="4" t="s">
        <v>107</v>
      </c>
      <c r="C43" s="9">
        <v>416475.8</v>
      </c>
      <c r="D43" s="9">
        <v>1326410.3</v>
      </c>
      <c r="E43" s="9">
        <v>436579.2</v>
      </c>
      <c r="F43" s="9">
        <v>143309.6</v>
      </c>
      <c r="G43" s="9">
        <v>7302.4</v>
      </c>
      <c r="H43" s="9">
        <v>3800211.7</v>
      </c>
      <c r="I43" s="9">
        <v>461115.1</v>
      </c>
      <c r="J43" s="9">
        <v>6591404.0999999996</v>
      </c>
    </row>
    <row r="44" spans="1:10" ht="14.55" customHeight="1" x14ac:dyDescent="0.25">
      <c r="A44" s="4" t="s">
        <v>58</v>
      </c>
      <c r="B44" s="4" t="s">
        <v>108</v>
      </c>
      <c r="C44" s="9">
        <v>4179947.2</v>
      </c>
      <c r="D44" s="9">
        <v>10936950.699999999</v>
      </c>
      <c r="E44" s="9">
        <v>3760214.4</v>
      </c>
      <c r="F44" s="9">
        <v>1216762.3999999999</v>
      </c>
      <c r="G44" s="9">
        <v>43618.8</v>
      </c>
      <c r="H44" s="9">
        <v>30931459</v>
      </c>
      <c r="I44" s="9">
        <v>3327964.2</v>
      </c>
      <c r="J44" s="9">
        <v>54396916.700000003</v>
      </c>
    </row>
    <row r="45" spans="1:10" ht="14.55" customHeight="1" x14ac:dyDescent="0.25">
      <c r="A45" s="4" t="s">
        <v>58</v>
      </c>
      <c r="B45" s="4" t="s">
        <v>115</v>
      </c>
      <c r="C45" s="9">
        <v>3048851.3</v>
      </c>
      <c r="D45" s="9">
        <v>4843823.2</v>
      </c>
      <c r="E45" s="9">
        <v>1726365.6</v>
      </c>
      <c r="F45" s="9">
        <v>510385.6</v>
      </c>
      <c r="G45" s="9">
        <v>50790.8</v>
      </c>
      <c r="H45" s="9">
        <v>11762593.5</v>
      </c>
      <c r="I45" s="9">
        <v>1217576.5</v>
      </c>
      <c r="J45" s="9">
        <v>23160386.5</v>
      </c>
    </row>
    <row r="46" spans="1:10" ht="14.55" customHeight="1" x14ac:dyDescent="0.25">
      <c r="A46" s="4" t="s">
        <v>58</v>
      </c>
      <c r="B46" s="4" t="s">
        <v>114</v>
      </c>
      <c r="C46" s="9">
        <v>4450421.8</v>
      </c>
      <c r="D46" s="9">
        <v>11485521.199999999</v>
      </c>
      <c r="E46" s="9">
        <v>3910174.4</v>
      </c>
      <c r="F46" s="9">
        <v>992670</v>
      </c>
      <c r="G46" s="9">
        <v>69698.8</v>
      </c>
      <c r="H46" s="9">
        <v>24728231</v>
      </c>
      <c r="I46" s="9">
        <v>2803246.7</v>
      </c>
      <c r="J46" s="9">
        <v>48439963.899999999</v>
      </c>
    </row>
    <row r="47" spans="1:10" ht="14.55" customHeight="1" x14ac:dyDescent="0.25">
      <c r="A47" s="4" t="s">
        <v>58</v>
      </c>
      <c r="B47" s="4" t="s">
        <v>117</v>
      </c>
      <c r="C47" s="9">
        <v>4355810.3</v>
      </c>
      <c r="D47" s="9">
        <v>10776057.699999999</v>
      </c>
      <c r="E47" s="9">
        <v>4005627.2</v>
      </c>
      <c r="F47" s="9">
        <v>1287504.3999999999</v>
      </c>
      <c r="G47" s="9">
        <v>18712.400000000001</v>
      </c>
      <c r="H47" s="9">
        <v>32993235.800000001</v>
      </c>
      <c r="I47" s="9">
        <v>2387150.6</v>
      </c>
      <c r="J47" s="9">
        <v>55824098.399999999</v>
      </c>
    </row>
    <row r="48" spans="1:10" ht="14.55" customHeight="1" x14ac:dyDescent="0.25">
      <c r="A48" s="4" t="s">
        <v>58</v>
      </c>
      <c r="B48" s="4" t="s">
        <v>106</v>
      </c>
      <c r="C48" s="9">
        <v>10346616.5</v>
      </c>
      <c r="D48" s="9">
        <v>28083271.699999999</v>
      </c>
      <c r="E48" s="9">
        <v>11305484.4</v>
      </c>
      <c r="F48" s="9">
        <v>3895895.6</v>
      </c>
      <c r="G48" s="9">
        <v>232372.8</v>
      </c>
      <c r="H48" s="9">
        <v>81075562.599999994</v>
      </c>
      <c r="I48" s="9">
        <v>11843582.199999999</v>
      </c>
      <c r="J48" s="9">
        <v>146782785.80000001</v>
      </c>
    </row>
    <row r="49" spans="1:10" ht="14.55" customHeight="1" x14ac:dyDescent="0.25">
      <c r="A49" s="4" t="s">
        <v>59</v>
      </c>
      <c r="B49" s="4" t="s">
        <v>109</v>
      </c>
      <c r="C49" s="9">
        <v>3017972.1</v>
      </c>
      <c r="D49" s="9">
        <v>3072731.4</v>
      </c>
      <c r="E49" s="9"/>
      <c r="F49" s="9"/>
      <c r="G49" s="9"/>
      <c r="H49" s="9">
        <v>2955646.6</v>
      </c>
      <c r="I49" s="9">
        <v>459839.4</v>
      </c>
      <c r="J49" s="9">
        <v>9506189.5</v>
      </c>
    </row>
    <row r="50" spans="1:10" ht="14.55" customHeight="1" x14ac:dyDescent="0.25">
      <c r="A50" s="4" t="s">
        <v>59</v>
      </c>
      <c r="B50" s="4" t="s">
        <v>104</v>
      </c>
      <c r="C50" s="9">
        <v>164128148.90000001</v>
      </c>
      <c r="D50" s="9">
        <v>225343320.80000001</v>
      </c>
      <c r="E50" s="9"/>
      <c r="F50" s="9"/>
      <c r="G50" s="9"/>
      <c r="H50" s="9">
        <v>204964337.90000001</v>
      </c>
      <c r="I50" s="9">
        <v>39309712.899999999</v>
      </c>
      <c r="J50" s="9">
        <v>633745520.5</v>
      </c>
    </row>
    <row r="51" spans="1:10" ht="14.55" customHeight="1" x14ac:dyDescent="0.25">
      <c r="A51" s="4" t="s">
        <v>59</v>
      </c>
      <c r="B51" s="4" t="s">
        <v>93</v>
      </c>
      <c r="C51" s="9">
        <v>133889259.5</v>
      </c>
      <c r="D51" s="9">
        <v>125023859.59999999</v>
      </c>
      <c r="E51" s="9"/>
      <c r="F51" s="9"/>
      <c r="G51" s="9"/>
      <c r="H51" s="9">
        <v>15766590.6</v>
      </c>
      <c r="I51" s="9">
        <v>12354737.300000001</v>
      </c>
      <c r="J51" s="9">
        <v>287034447</v>
      </c>
    </row>
    <row r="52" spans="1:10" ht="14.55" customHeight="1" x14ac:dyDescent="0.25">
      <c r="A52" s="4" t="s">
        <v>59</v>
      </c>
      <c r="B52" s="4" t="s">
        <v>110</v>
      </c>
      <c r="C52" s="9">
        <v>2118138.4</v>
      </c>
      <c r="D52" s="9">
        <v>3519389.6</v>
      </c>
      <c r="E52" s="9"/>
      <c r="F52" s="9"/>
      <c r="G52" s="9"/>
      <c r="H52" s="9">
        <v>4623583.3</v>
      </c>
      <c r="I52" s="9">
        <v>1070025.8999999999</v>
      </c>
      <c r="J52" s="9">
        <v>11331137.199999999</v>
      </c>
    </row>
    <row r="53" spans="1:10" ht="14.55" customHeight="1" x14ac:dyDescent="0.25">
      <c r="A53" s="4" t="s">
        <v>59</v>
      </c>
      <c r="B53" s="4" t="s">
        <v>112</v>
      </c>
      <c r="C53" s="9">
        <v>1007388.2</v>
      </c>
      <c r="D53" s="9">
        <v>3424315.8</v>
      </c>
      <c r="E53" s="9"/>
      <c r="F53" s="9"/>
      <c r="G53" s="9"/>
      <c r="H53" s="9">
        <v>7001991.0999999996</v>
      </c>
      <c r="I53" s="9">
        <v>754700.1</v>
      </c>
      <c r="J53" s="9">
        <v>12188395.199999999</v>
      </c>
    </row>
    <row r="54" spans="1:10" ht="14.55" customHeight="1" x14ac:dyDescent="0.25">
      <c r="A54" s="4" t="s">
        <v>59</v>
      </c>
      <c r="B54" s="4" t="s">
        <v>113</v>
      </c>
      <c r="C54" s="9">
        <v>232614.9</v>
      </c>
      <c r="D54" s="9">
        <v>642335.30000000005</v>
      </c>
      <c r="E54" s="9"/>
      <c r="F54" s="9"/>
      <c r="G54" s="9"/>
      <c r="H54" s="9">
        <v>1659074.7</v>
      </c>
      <c r="I54" s="9">
        <v>94851.4</v>
      </c>
      <c r="J54" s="9">
        <v>2628876.2999999998</v>
      </c>
    </row>
    <row r="55" spans="1:10" ht="14.55" customHeight="1" x14ac:dyDescent="0.25">
      <c r="A55" s="4" t="s">
        <v>59</v>
      </c>
      <c r="B55" s="4" t="s">
        <v>111</v>
      </c>
      <c r="C55" s="9">
        <v>112075.2</v>
      </c>
      <c r="D55" s="9">
        <v>435001.8</v>
      </c>
      <c r="E55" s="9"/>
      <c r="F55" s="9"/>
      <c r="G55" s="9"/>
      <c r="H55" s="9">
        <v>716568.4</v>
      </c>
      <c r="I55" s="9">
        <v>261885.6</v>
      </c>
      <c r="J55" s="9">
        <v>1525531</v>
      </c>
    </row>
    <row r="56" spans="1:10" ht="14.55" customHeight="1" x14ac:dyDescent="0.25">
      <c r="A56" s="4" t="s">
        <v>59</v>
      </c>
      <c r="B56" s="4" t="s">
        <v>105</v>
      </c>
      <c r="C56" s="9">
        <v>1917555.7</v>
      </c>
      <c r="D56" s="9">
        <v>6862778.5999999996</v>
      </c>
      <c r="E56" s="9"/>
      <c r="F56" s="9"/>
      <c r="G56" s="9"/>
      <c r="H56" s="9">
        <v>13784042</v>
      </c>
      <c r="I56" s="9">
        <v>1825770.6</v>
      </c>
      <c r="J56" s="9">
        <v>24390146.899999999</v>
      </c>
    </row>
    <row r="57" spans="1:10" ht="14.55" customHeight="1" x14ac:dyDescent="0.25">
      <c r="A57" s="4" t="s">
        <v>59</v>
      </c>
      <c r="B57" s="4" t="s">
        <v>107</v>
      </c>
      <c r="C57" s="9">
        <v>459265.3</v>
      </c>
      <c r="D57" s="9">
        <v>2138493.6</v>
      </c>
      <c r="E57" s="9"/>
      <c r="F57" s="9"/>
      <c r="G57" s="9"/>
      <c r="H57" s="9">
        <v>4461227</v>
      </c>
      <c r="I57" s="9">
        <v>634396.6</v>
      </c>
      <c r="J57" s="9">
        <v>7693382.5</v>
      </c>
    </row>
    <row r="58" spans="1:10" ht="14.55" customHeight="1" x14ac:dyDescent="0.25">
      <c r="A58" s="4" t="s">
        <v>59</v>
      </c>
      <c r="B58" s="4" t="s">
        <v>108</v>
      </c>
      <c r="C58" s="9">
        <v>3519229.3</v>
      </c>
      <c r="D58" s="9">
        <v>13904022.300000001</v>
      </c>
      <c r="E58" s="9"/>
      <c r="F58" s="9"/>
      <c r="G58" s="9"/>
      <c r="H58" s="9">
        <v>28997725.5</v>
      </c>
      <c r="I58" s="9">
        <v>3756951.8</v>
      </c>
      <c r="J58" s="9">
        <v>50177928.899999999</v>
      </c>
    </row>
    <row r="59" spans="1:10" ht="14.55" customHeight="1" x14ac:dyDescent="0.25">
      <c r="A59" s="4" t="s">
        <v>59</v>
      </c>
      <c r="B59" s="4" t="s">
        <v>115</v>
      </c>
      <c r="C59" s="9">
        <v>2665087.9</v>
      </c>
      <c r="D59" s="9">
        <v>5917376.7999999998</v>
      </c>
      <c r="E59" s="9"/>
      <c r="F59" s="9"/>
      <c r="G59" s="9"/>
      <c r="H59" s="9">
        <v>9743891.4000000004</v>
      </c>
      <c r="I59" s="9">
        <v>1252075</v>
      </c>
      <c r="J59" s="9">
        <v>19578431.100000001</v>
      </c>
    </row>
    <row r="60" spans="1:10" ht="14.55" customHeight="1" x14ac:dyDescent="0.25">
      <c r="A60" s="4" t="s">
        <v>59</v>
      </c>
      <c r="B60" s="4" t="s">
        <v>114</v>
      </c>
      <c r="C60" s="9">
        <v>4561482.2</v>
      </c>
      <c r="D60" s="9">
        <v>16518118.699999999</v>
      </c>
      <c r="E60" s="9"/>
      <c r="F60" s="9"/>
      <c r="G60" s="9"/>
      <c r="H60" s="9">
        <v>25944885.100000001</v>
      </c>
      <c r="I60" s="9">
        <v>3657605.5</v>
      </c>
      <c r="J60" s="9">
        <v>50682091.5</v>
      </c>
    </row>
    <row r="61" spans="1:10" ht="14.55" customHeight="1" x14ac:dyDescent="0.25">
      <c r="A61" s="4" t="s">
        <v>59</v>
      </c>
      <c r="B61" s="4" t="s">
        <v>117</v>
      </c>
      <c r="C61" s="9">
        <v>3492269.1</v>
      </c>
      <c r="D61" s="9">
        <v>13649588.1</v>
      </c>
      <c r="E61" s="9"/>
      <c r="F61" s="9"/>
      <c r="G61" s="9"/>
      <c r="H61" s="9">
        <v>30055806.5</v>
      </c>
      <c r="I61" s="9">
        <v>2555791.7000000002</v>
      </c>
      <c r="J61" s="9">
        <v>49753455.399999999</v>
      </c>
    </row>
    <row r="62" spans="1:10" ht="14.55" customHeight="1" x14ac:dyDescent="0.25">
      <c r="A62" s="4" t="s">
        <v>59</v>
      </c>
      <c r="B62" s="4" t="s">
        <v>106</v>
      </c>
      <c r="C62" s="9">
        <v>7135811.0999999996</v>
      </c>
      <c r="D62" s="9">
        <v>30235309.199999999</v>
      </c>
      <c r="E62" s="9"/>
      <c r="F62" s="9"/>
      <c r="G62" s="9"/>
      <c r="H62" s="9">
        <v>59253305.700000003</v>
      </c>
      <c r="I62" s="9">
        <v>10631082</v>
      </c>
      <c r="J62" s="9">
        <v>107255508</v>
      </c>
    </row>
    <row r="63" spans="1:10" ht="14.55" customHeight="1" x14ac:dyDescent="0.25">
      <c r="A63" s="4" t="s">
        <v>60</v>
      </c>
      <c r="B63" s="4" t="s">
        <v>109</v>
      </c>
      <c r="C63" s="9">
        <v>1237904.2</v>
      </c>
      <c r="D63" s="9">
        <v>1095003.8999999999</v>
      </c>
      <c r="E63" s="9"/>
      <c r="F63" s="9"/>
      <c r="G63" s="9"/>
      <c r="H63" s="9">
        <v>990606.6</v>
      </c>
      <c r="I63" s="9">
        <v>342317.1</v>
      </c>
      <c r="J63" s="9">
        <v>3665831.8</v>
      </c>
    </row>
    <row r="64" spans="1:10" ht="14.55" customHeight="1" x14ac:dyDescent="0.25">
      <c r="A64" s="4" t="s">
        <v>60</v>
      </c>
      <c r="B64" s="4" t="s">
        <v>104</v>
      </c>
      <c r="C64" s="9">
        <v>62200824.799999997</v>
      </c>
      <c r="D64" s="9">
        <v>89868155.900000006</v>
      </c>
      <c r="E64" s="9"/>
      <c r="F64" s="9"/>
      <c r="G64" s="9"/>
      <c r="H64" s="9">
        <v>68728074.099999994</v>
      </c>
      <c r="I64" s="9">
        <v>33178643.899999999</v>
      </c>
      <c r="J64" s="9">
        <v>253975698.69999999</v>
      </c>
    </row>
    <row r="65" spans="1:10" ht="14.55" customHeight="1" x14ac:dyDescent="0.25">
      <c r="A65" s="4" t="s">
        <v>60</v>
      </c>
      <c r="B65" s="4" t="s">
        <v>93</v>
      </c>
      <c r="C65" s="9">
        <v>50749151.600000001</v>
      </c>
      <c r="D65" s="9">
        <v>47950760.299999997</v>
      </c>
      <c r="E65" s="9"/>
      <c r="F65" s="9"/>
      <c r="G65" s="9"/>
      <c r="H65" s="9">
        <v>5674790.0999999996</v>
      </c>
      <c r="I65" s="9">
        <v>10089163</v>
      </c>
      <c r="J65" s="9">
        <v>114463865</v>
      </c>
    </row>
    <row r="66" spans="1:10" ht="14.55" customHeight="1" x14ac:dyDescent="0.25">
      <c r="A66" s="4" t="s">
        <v>60</v>
      </c>
      <c r="B66" s="4" t="s">
        <v>110</v>
      </c>
      <c r="C66" s="9">
        <v>828009</v>
      </c>
      <c r="D66" s="9">
        <v>1477884.4</v>
      </c>
      <c r="E66" s="9"/>
      <c r="F66" s="9"/>
      <c r="G66" s="9"/>
      <c r="H66" s="9">
        <v>1552019.9</v>
      </c>
      <c r="I66" s="9">
        <v>934643.7</v>
      </c>
      <c r="J66" s="9">
        <v>4792557</v>
      </c>
    </row>
    <row r="67" spans="1:10" ht="14.55" customHeight="1" x14ac:dyDescent="0.25">
      <c r="A67" s="4" t="s">
        <v>60</v>
      </c>
      <c r="B67" s="4" t="s">
        <v>112</v>
      </c>
      <c r="C67" s="9">
        <v>398404.4</v>
      </c>
      <c r="D67" s="9">
        <v>1481322.6</v>
      </c>
      <c r="E67" s="9"/>
      <c r="F67" s="9"/>
      <c r="G67" s="9"/>
      <c r="H67" s="9">
        <v>2650092.9</v>
      </c>
      <c r="I67" s="9">
        <v>689502.5</v>
      </c>
      <c r="J67" s="9">
        <v>5219322.4000000004</v>
      </c>
    </row>
    <row r="68" spans="1:10" ht="14.55" customHeight="1" x14ac:dyDescent="0.25">
      <c r="A68" s="4" t="s">
        <v>60</v>
      </c>
      <c r="B68" s="4" t="s">
        <v>113</v>
      </c>
      <c r="C68" s="9">
        <v>81032.5</v>
      </c>
      <c r="D68" s="9">
        <v>274712.40000000002</v>
      </c>
      <c r="E68" s="9"/>
      <c r="F68" s="9"/>
      <c r="G68" s="9"/>
      <c r="H68" s="9">
        <v>635490.1</v>
      </c>
      <c r="I68" s="9">
        <v>100537.60000000001</v>
      </c>
      <c r="J68" s="9">
        <v>1091772.6000000001</v>
      </c>
    </row>
    <row r="69" spans="1:10" ht="14.55" customHeight="1" x14ac:dyDescent="0.25">
      <c r="A69" s="4" t="s">
        <v>60</v>
      </c>
      <c r="B69" s="4" t="s">
        <v>111</v>
      </c>
      <c r="C69" s="9">
        <v>58540.2</v>
      </c>
      <c r="D69" s="9">
        <v>194151.4</v>
      </c>
      <c r="E69" s="9"/>
      <c r="F69" s="9"/>
      <c r="G69" s="9"/>
      <c r="H69" s="9">
        <v>262333.59999999998</v>
      </c>
      <c r="I69" s="9">
        <v>247052.7</v>
      </c>
      <c r="J69" s="9">
        <v>762077.9</v>
      </c>
    </row>
    <row r="70" spans="1:10" ht="14.55" customHeight="1" x14ac:dyDescent="0.25">
      <c r="A70" s="4" t="s">
        <v>60</v>
      </c>
      <c r="B70" s="4" t="s">
        <v>105</v>
      </c>
      <c r="C70" s="9">
        <v>770028</v>
      </c>
      <c r="D70" s="9">
        <v>3100092.4</v>
      </c>
      <c r="E70" s="9"/>
      <c r="F70" s="9"/>
      <c r="G70" s="9"/>
      <c r="H70" s="9">
        <v>4883395.5</v>
      </c>
      <c r="I70" s="9">
        <v>1760307.5</v>
      </c>
      <c r="J70" s="9">
        <v>10513823.4</v>
      </c>
    </row>
    <row r="71" spans="1:10" ht="14.55" customHeight="1" x14ac:dyDescent="0.25">
      <c r="A71" s="4" t="s">
        <v>60</v>
      </c>
      <c r="B71" s="4" t="s">
        <v>107</v>
      </c>
      <c r="C71" s="9">
        <v>231322.5</v>
      </c>
      <c r="D71" s="9">
        <v>1151944</v>
      </c>
      <c r="E71" s="9"/>
      <c r="F71" s="9"/>
      <c r="G71" s="9"/>
      <c r="H71" s="9">
        <v>1775391.3</v>
      </c>
      <c r="I71" s="9">
        <v>699971.2</v>
      </c>
      <c r="J71" s="9">
        <v>3858629</v>
      </c>
    </row>
    <row r="72" spans="1:10" ht="14.55" customHeight="1" x14ac:dyDescent="0.25">
      <c r="A72" s="4" t="s">
        <v>60</v>
      </c>
      <c r="B72" s="4" t="s">
        <v>108</v>
      </c>
      <c r="C72" s="9">
        <v>1347839</v>
      </c>
      <c r="D72" s="9">
        <v>6074937.2999999998</v>
      </c>
      <c r="E72" s="9"/>
      <c r="F72" s="9"/>
      <c r="G72" s="9"/>
      <c r="H72" s="9">
        <v>10258845.199999999</v>
      </c>
      <c r="I72" s="9">
        <v>3431923.9</v>
      </c>
      <c r="J72" s="9">
        <v>21113545.399999999</v>
      </c>
    </row>
    <row r="73" spans="1:10" ht="14.55" customHeight="1" x14ac:dyDescent="0.25">
      <c r="A73" s="4" t="s">
        <v>60</v>
      </c>
      <c r="B73" s="4" t="s">
        <v>115</v>
      </c>
      <c r="C73" s="9">
        <v>995773.7</v>
      </c>
      <c r="D73" s="9">
        <v>2551352.2999999998</v>
      </c>
      <c r="E73" s="9"/>
      <c r="F73" s="9"/>
      <c r="G73" s="9"/>
      <c r="H73" s="9">
        <v>3324667.7</v>
      </c>
      <c r="I73" s="9">
        <v>1156940.8999999999</v>
      </c>
      <c r="J73" s="9">
        <v>8028734.5999999996</v>
      </c>
    </row>
    <row r="74" spans="1:10" ht="14.55" customHeight="1" x14ac:dyDescent="0.25">
      <c r="A74" s="4" t="s">
        <v>60</v>
      </c>
      <c r="B74" s="4" t="s">
        <v>114</v>
      </c>
      <c r="C74" s="9">
        <v>1868675.4</v>
      </c>
      <c r="D74" s="9">
        <v>7366966.2000000002</v>
      </c>
      <c r="E74" s="9"/>
      <c r="F74" s="9"/>
      <c r="G74" s="9"/>
      <c r="H74" s="9">
        <v>9307757.5</v>
      </c>
      <c r="I74" s="9">
        <v>3705705.9</v>
      </c>
      <c r="J74" s="9">
        <v>22249105</v>
      </c>
    </row>
    <row r="75" spans="1:10" ht="14.55" customHeight="1" x14ac:dyDescent="0.25">
      <c r="A75" s="4" t="s">
        <v>60</v>
      </c>
      <c r="B75" s="4" t="s">
        <v>117</v>
      </c>
      <c r="C75" s="9">
        <v>1217865.8</v>
      </c>
      <c r="D75" s="9">
        <v>5558534.2000000002</v>
      </c>
      <c r="E75" s="9"/>
      <c r="F75" s="9"/>
      <c r="G75" s="9"/>
      <c r="H75" s="9">
        <v>9806933.0999999996</v>
      </c>
      <c r="I75" s="9">
        <v>2320449.7999999998</v>
      </c>
      <c r="J75" s="9">
        <v>18903782.899999999</v>
      </c>
    </row>
    <row r="76" spans="1:10" ht="14.55" customHeight="1" x14ac:dyDescent="0.25">
      <c r="A76" s="4" t="s">
        <v>60</v>
      </c>
      <c r="B76" s="4" t="s">
        <v>106</v>
      </c>
      <c r="C76" s="9">
        <v>2416278.5</v>
      </c>
      <c r="D76" s="9">
        <v>11590494.5</v>
      </c>
      <c r="E76" s="9"/>
      <c r="F76" s="9"/>
      <c r="G76" s="9"/>
      <c r="H76" s="9">
        <v>17605750.600000001</v>
      </c>
      <c r="I76" s="9">
        <v>7700128.0999999996</v>
      </c>
      <c r="J76" s="9">
        <v>39312651.700000003</v>
      </c>
    </row>
    <row r="77" spans="1:10" ht="14.55" customHeight="1" x14ac:dyDescent="0.25">
      <c r="A77" s="4" t="s">
        <v>61</v>
      </c>
      <c r="B77" s="4" t="s">
        <v>109</v>
      </c>
      <c r="C77" s="9">
        <v>4285578.4000000004</v>
      </c>
      <c r="D77" s="9">
        <v>4013709.3</v>
      </c>
      <c r="E77" s="9"/>
      <c r="F77" s="9"/>
      <c r="G77" s="9"/>
      <c r="H77" s="9">
        <v>3444347</v>
      </c>
      <c r="I77" s="9">
        <v>443262.9</v>
      </c>
      <c r="J77" s="9">
        <v>12186897.6</v>
      </c>
    </row>
    <row r="78" spans="1:10" ht="14.55" customHeight="1" x14ac:dyDescent="0.25">
      <c r="A78" s="4" t="s">
        <v>61</v>
      </c>
      <c r="B78" s="4" t="s">
        <v>104</v>
      </c>
      <c r="C78" s="9">
        <v>243126261.59999999</v>
      </c>
      <c r="D78" s="9">
        <v>285583306.5</v>
      </c>
      <c r="E78" s="9"/>
      <c r="F78" s="9"/>
      <c r="G78" s="9"/>
      <c r="H78" s="9">
        <v>237070176</v>
      </c>
      <c r="I78" s="9">
        <v>33439165.699999999</v>
      </c>
      <c r="J78" s="9">
        <v>799218909.79999995</v>
      </c>
    </row>
    <row r="79" spans="1:10" ht="14.55" customHeight="1" x14ac:dyDescent="0.25">
      <c r="A79" s="4" t="s">
        <v>61</v>
      </c>
      <c r="B79" s="4" t="s">
        <v>93</v>
      </c>
      <c r="C79" s="9">
        <v>192575495.40000001</v>
      </c>
      <c r="D79" s="9">
        <v>155182807.80000001</v>
      </c>
      <c r="E79" s="9"/>
      <c r="F79" s="9"/>
      <c r="G79" s="9"/>
      <c r="H79" s="9">
        <v>17788072.899999999</v>
      </c>
      <c r="I79" s="9">
        <v>11157935.300000001</v>
      </c>
      <c r="J79" s="9">
        <v>376704311.39999998</v>
      </c>
    </row>
    <row r="80" spans="1:10" ht="14.55" customHeight="1" x14ac:dyDescent="0.25">
      <c r="A80" s="4" t="s">
        <v>61</v>
      </c>
      <c r="B80" s="4" t="s">
        <v>110</v>
      </c>
      <c r="C80" s="9">
        <v>3338693.3</v>
      </c>
      <c r="D80" s="9">
        <v>5200502.4000000004</v>
      </c>
      <c r="E80" s="9"/>
      <c r="F80" s="9"/>
      <c r="G80" s="9"/>
      <c r="H80" s="9">
        <v>6105569.5999999996</v>
      </c>
      <c r="I80" s="9">
        <v>1022430.7</v>
      </c>
      <c r="J80" s="9">
        <v>15667196</v>
      </c>
    </row>
    <row r="81" spans="1:10" ht="14.55" customHeight="1" x14ac:dyDescent="0.25">
      <c r="A81" s="4" t="s">
        <v>61</v>
      </c>
      <c r="B81" s="4" t="s">
        <v>112</v>
      </c>
      <c r="C81" s="9">
        <v>2184965.7999999998</v>
      </c>
      <c r="D81" s="9">
        <v>5757104.7000000002</v>
      </c>
      <c r="E81" s="9"/>
      <c r="F81" s="9"/>
      <c r="G81" s="9"/>
      <c r="H81" s="9">
        <v>10314997.9</v>
      </c>
      <c r="I81" s="9">
        <v>759088</v>
      </c>
      <c r="J81" s="9">
        <v>19016156.399999999</v>
      </c>
    </row>
    <row r="82" spans="1:10" ht="14.55" customHeight="1" x14ac:dyDescent="0.25">
      <c r="A82" s="4" t="s">
        <v>61</v>
      </c>
      <c r="B82" s="4" t="s">
        <v>113</v>
      </c>
      <c r="C82" s="9">
        <v>484576.9</v>
      </c>
      <c r="D82" s="9">
        <v>929202.3</v>
      </c>
      <c r="E82" s="9"/>
      <c r="F82" s="9"/>
      <c r="G82" s="9"/>
      <c r="H82" s="9">
        <v>2136626.2000000002</v>
      </c>
      <c r="I82" s="9">
        <v>103103.4</v>
      </c>
      <c r="J82" s="9">
        <v>3653508.8</v>
      </c>
    </row>
    <row r="83" spans="1:10" ht="14.55" customHeight="1" x14ac:dyDescent="0.25">
      <c r="A83" s="4" t="s">
        <v>61</v>
      </c>
      <c r="B83" s="4" t="s">
        <v>111</v>
      </c>
      <c r="C83" s="9">
        <v>130411.5</v>
      </c>
      <c r="D83" s="9">
        <v>427869</v>
      </c>
      <c r="E83" s="9"/>
      <c r="F83" s="9"/>
      <c r="G83" s="9"/>
      <c r="H83" s="9">
        <v>631508.5</v>
      </c>
      <c r="I83" s="9">
        <v>136903.70000000001</v>
      </c>
      <c r="J83" s="9">
        <v>1326692.7</v>
      </c>
    </row>
    <row r="84" spans="1:10" ht="14.55" customHeight="1" x14ac:dyDescent="0.25">
      <c r="A84" s="4" t="s">
        <v>61</v>
      </c>
      <c r="B84" s="4" t="s">
        <v>105</v>
      </c>
      <c r="C84" s="9">
        <v>4078804.1</v>
      </c>
      <c r="D84" s="9">
        <v>11404168.199999999</v>
      </c>
      <c r="E84" s="9"/>
      <c r="F84" s="9"/>
      <c r="G84" s="9"/>
      <c r="H84" s="9">
        <v>19923352.600000001</v>
      </c>
      <c r="I84" s="9">
        <v>2126513.2999999998</v>
      </c>
      <c r="J84" s="9">
        <v>37532838.200000003</v>
      </c>
    </row>
    <row r="85" spans="1:10" ht="14.55" customHeight="1" x14ac:dyDescent="0.25">
      <c r="A85" s="4" t="s">
        <v>61</v>
      </c>
      <c r="B85" s="4" t="s">
        <v>107</v>
      </c>
      <c r="C85" s="9">
        <v>1084628.7</v>
      </c>
      <c r="D85" s="9">
        <v>3882740.4</v>
      </c>
      <c r="E85" s="9"/>
      <c r="F85" s="9"/>
      <c r="G85" s="9"/>
      <c r="H85" s="9">
        <v>7266252.5999999996</v>
      </c>
      <c r="I85" s="9">
        <v>774773.7</v>
      </c>
      <c r="J85" s="9">
        <v>13008395.4</v>
      </c>
    </row>
    <row r="86" spans="1:10" ht="14.55" customHeight="1" x14ac:dyDescent="0.25">
      <c r="A86" s="4" t="s">
        <v>61</v>
      </c>
      <c r="B86" s="4" t="s">
        <v>108</v>
      </c>
      <c r="C86" s="9">
        <v>6656843.0999999996</v>
      </c>
      <c r="D86" s="9">
        <v>20006384.399999999</v>
      </c>
      <c r="E86" s="9"/>
      <c r="F86" s="9"/>
      <c r="G86" s="9"/>
      <c r="H86" s="9">
        <v>37219953</v>
      </c>
      <c r="I86" s="9">
        <v>3796529.6</v>
      </c>
      <c r="J86" s="9">
        <v>67679710.099999994</v>
      </c>
    </row>
    <row r="87" spans="1:10" ht="14.55" customHeight="1" x14ac:dyDescent="0.25">
      <c r="A87" s="4" t="s">
        <v>61</v>
      </c>
      <c r="B87" s="4" t="s">
        <v>115</v>
      </c>
      <c r="C87" s="9">
        <v>4507743.3</v>
      </c>
      <c r="D87" s="9">
        <v>9172604.6999999993</v>
      </c>
      <c r="E87" s="9"/>
      <c r="F87" s="9"/>
      <c r="G87" s="9"/>
      <c r="H87" s="9">
        <v>13992289.4</v>
      </c>
      <c r="I87" s="9">
        <v>1312377.8</v>
      </c>
      <c r="J87" s="9">
        <v>28985015.199999999</v>
      </c>
    </row>
    <row r="88" spans="1:10" ht="14.55" customHeight="1" x14ac:dyDescent="0.25">
      <c r="A88" s="4" t="s">
        <v>61</v>
      </c>
      <c r="B88" s="4" t="s">
        <v>114</v>
      </c>
      <c r="C88" s="9">
        <v>10761457.1</v>
      </c>
      <c r="D88" s="9">
        <v>29305611</v>
      </c>
      <c r="E88" s="9"/>
      <c r="F88" s="9"/>
      <c r="G88" s="9"/>
      <c r="H88" s="9">
        <v>41951554</v>
      </c>
      <c r="I88" s="9">
        <v>4587647.3</v>
      </c>
      <c r="J88" s="9">
        <v>86606269.400000006</v>
      </c>
    </row>
    <row r="89" spans="1:10" ht="14.55" customHeight="1" x14ac:dyDescent="0.25">
      <c r="A89" s="4" t="s">
        <v>61</v>
      </c>
      <c r="B89" s="4" t="s">
        <v>117</v>
      </c>
      <c r="C89" s="9">
        <v>7175084.0999999996</v>
      </c>
      <c r="D89" s="9">
        <v>19877216.399999999</v>
      </c>
      <c r="E89" s="9"/>
      <c r="F89" s="9"/>
      <c r="G89" s="9"/>
      <c r="H89" s="9">
        <v>37257924.299999997</v>
      </c>
      <c r="I89" s="9">
        <v>2449693.2000000002</v>
      </c>
      <c r="J89" s="9">
        <v>66759918</v>
      </c>
    </row>
    <row r="90" spans="1:10" ht="14.55" customHeight="1" x14ac:dyDescent="0.25">
      <c r="A90" s="4" t="s">
        <v>61</v>
      </c>
      <c r="B90" s="4" t="s">
        <v>106</v>
      </c>
      <c r="C90" s="9">
        <v>5861979.9000000004</v>
      </c>
      <c r="D90" s="9">
        <v>20423385.899999999</v>
      </c>
      <c r="E90" s="9"/>
      <c r="F90" s="9"/>
      <c r="G90" s="9"/>
      <c r="H90" s="9">
        <v>39037728</v>
      </c>
      <c r="I90" s="9">
        <v>4768906.8</v>
      </c>
      <c r="J90" s="9">
        <v>70092000.599999994</v>
      </c>
    </row>
    <row r="91" spans="1:10" x14ac:dyDescent="0.25">
      <c r="A91" s="4"/>
      <c r="B91" s="4"/>
      <c r="C91" s="9"/>
      <c r="D91" s="9"/>
      <c r="E91" s="9"/>
      <c r="F91" s="9"/>
      <c r="G91" s="9"/>
      <c r="H91" s="9"/>
      <c r="I91" s="9"/>
      <c r="J91" s="9"/>
    </row>
    <row r="92" spans="1:10" x14ac:dyDescent="0.25">
      <c r="A92" s="4"/>
      <c r="B92" s="4"/>
      <c r="C92" s="9"/>
      <c r="D92" s="9"/>
      <c r="E92" s="9"/>
      <c r="F92" s="9"/>
      <c r="G92" s="9"/>
      <c r="H92" s="9"/>
      <c r="I92" s="9"/>
      <c r="J92" s="9"/>
    </row>
    <row r="93" spans="1:10" x14ac:dyDescent="0.25">
      <c r="A93" s="4"/>
      <c r="B93" s="4"/>
      <c r="C93" s="9"/>
      <c r="D93" s="9"/>
      <c r="E93" s="9"/>
      <c r="F93" s="9"/>
      <c r="G93" s="9"/>
      <c r="H93" s="9"/>
      <c r="I93" s="9"/>
      <c r="J93" s="9"/>
    </row>
    <row r="94" spans="1:10" x14ac:dyDescent="0.25">
      <c r="A94" s="4"/>
      <c r="B94" s="4"/>
      <c r="C94" s="9"/>
      <c r="D94" s="9"/>
      <c r="E94" s="9"/>
      <c r="F94" s="9"/>
      <c r="G94" s="9"/>
      <c r="H94" s="9"/>
      <c r="I94" s="9"/>
      <c r="J94" s="9"/>
    </row>
    <row r="95" spans="1:10" x14ac:dyDescent="0.25">
      <c r="A95" s="4"/>
      <c r="B95" s="4"/>
      <c r="C95" s="9"/>
      <c r="D95" s="9"/>
      <c r="E95" s="9"/>
      <c r="F95" s="9"/>
      <c r="G95" s="9"/>
      <c r="H95" s="9"/>
      <c r="I95" s="9"/>
      <c r="J95" s="9"/>
    </row>
    <row r="96" spans="1:10" x14ac:dyDescent="0.25">
      <c r="A96" s="4"/>
      <c r="B96" s="4"/>
      <c r="C96" s="9"/>
      <c r="D96" s="9"/>
      <c r="E96" s="9"/>
      <c r="F96" s="9"/>
      <c r="G96" s="9"/>
      <c r="H96" s="9"/>
      <c r="I96" s="9"/>
      <c r="J96" s="9"/>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5"/>
  <sheetViews>
    <sheetView showGridLines="0" workbookViewId="0"/>
  </sheetViews>
  <sheetFormatPr defaultColWidth="11.5546875" defaultRowHeight="13.2" x14ac:dyDescent="0.25"/>
  <cols>
    <col min="1" max="2" width="20.6640625" customWidth="1"/>
    <col min="3" max="10" width="14.6640625" customWidth="1"/>
    <col min="11" max="11" width="37.6640625" customWidth="1"/>
    <col min="12" max="12" width="14.6640625" customWidth="1"/>
  </cols>
  <sheetData>
    <row r="1" spans="1:12" ht="14.55" customHeight="1" x14ac:dyDescent="0.25">
      <c r="A1" s="1" t="s">
        <v>62</v>
      </c>
    </row>
    <row r="2" spans="1:12" ht="28.95" customHeight="1" x14ac:dyDescent="0.25">
      <c r="A2" s="1" t="s">
        <v>42</v>
      </c>
    </row>
    <row r="3" spans="1:12" ht="14.55" customHeight="1" x14ac:dyDescent="0.25">
      <c r="A3" t="s">
        <v>43</v>
      </c>
    </row>
    <row r="4" spans="1:12" ht="14.55" customHeight="1" x14ac:dyDescent="0.25">
      <c r="A4" t="s">
        <v>44</v>
      </c>
    </row>
    <row r="5" spans="1:12" ht="14.55" customHeight="1" x14ac:dyDescent="0.25">
      <c r="A5" t="s">
        <v>45</v>
      </c>
    </row>
    <row r="6" spans="1:12" ht="28.95" customHeight="1" x14ac:dyDescent="0.25">
      <c r="A6" s="3" t="s">
        <v>3</v>
      </c>
      <c r="B6" s="3" t="s">
        <v>5</v>
      </c>
      <c r="C6" s="5" t="s">
        <v>46</v>
      </c>
      <c r="D6" s="5" t="s">
        <v>47</v>
      </c>
      <c r="E6" s="5" t="s">
        <v>48</v>
      </c>
      <c r="F6" s="5" t="s">
        <v>49</v>
      </c>
      <c r="G6" s="5" t="s">
        <v>50</v>
      </c>
      <c r="H6" s="5" t="s">
        <v>51</v>
      </c>
      <c r="I6" s="5" t="s">
        <v>52</v>
      </c>
      <c r="J6" s="5" t="s">
        <v>53</v>
      </c>
      <c r="K6" s="5" t="s">
        <v>54</v>
      </c>
      <c r="L6" s="5" t="s">
        <v>55</v>
      </c>
    </row>
    <row r="7" spans="1:12" ht="14.55" customHeight="1" x14ac:dyDescent="0.25">
      <c r="A7" s="4" t="s">
        <v>56</v>
      </c>
      <c r="B7" s="4" t="s">
        <v>63</v>
      </c>
      <c r="C7" s="6">
        <v>5237975</v>
      </c>
      <c r="D7" s="6">
        <v>791</v>
      </c>
      <c r="E7" s="6">
        <v>1637516</v>
      </c>
      <c r="F7" s="6">
        <v>547659</v>
      </c>
      <c r="G7" s="6">
        <v>27100</v>
      </c>
      <c r="H7" s="6">
        <v>324339</v>
      </c>
      <c r="I7" s="6">
        <v>910986</v>
      </c>
      <c r="J7" s="6">
        <v>23669</v>
      </c>
      <c r="K7" s="6">
        <v>2197</v>
      </c>
      <c r="L7" s="6">
        <v>8712232</v>
      </c>
    </row>
    <row r="8" spans="1:12" ht="14.55" customHeight="1" x14ac:dyDescent="0.25">
      <c r="A8" s="4" t="s">
        <v>56</v>
      </c>
      <c r="B8" s="4" t="s">
        <v>64</v>
      </c>
      <c r="C8" s="6">
        <v>5452706</v>
      </c>
      <c r="D8" s="6">
        <v>512</v>
      </c>
      <c r="E8" s="6">
        <v>1640016</v>
      </c>
      <c r="F8" s="6">
        <v>550956</v>
      </c>
      <c r="G8" s="6">
        <v>27940</v>
      </c>
      <c r="H8" s="6">
        <v>326129</v>
      </c>
      <c r="I8" s="6">
        <v>916609</v>
      </c>
      <c r="J8" s="6">
        <v>22769</v>
      </c>
      <c r="K8" s="6">
        <v>2491</v>
      </c>
      <c r="L8" s="6">
        <v>8940128</v>
      </c>
    </row>
    <row r="9" spans="1:12" ht="14.55" customHeight="1" x14ac:dyDescent="0.25">
      <c r="A9" s="4" t="s">
        <v>56</v>
      </c>
      <c r="B9" s="4" t="s">
        <v>65</v>
      </c>
      <c r="C9" s="6">
        <v>5268698</v>
      </c>
      <c r="D9" s="6">
        <v>278</v>
      </c>
      <c r="E9" s="6">
        <v>1647487</v>
      </c>
      <c r="F9" s="6">
        <v>562328</v>
      </c>
      <c r="G9" s="6">
        <v>28571</v>
      </c>
      <c r="H9" s="6">
        <v>333924</v>
      </c>
      <c r="I9" s="6">
        <v>937868</v>
      </c>
      <c r="J9" s="6">
        <v>21530</v>
      </c>
      <c r="K9" s="6">
        <v>2615</v>
      </c>
      <c r="L9" s="6">
        <v>8803299</v>
      </c>
    </row>
    <row r="10" spans="1:12" ht="14.55" customHeight="1" x14ac:dyDescent="0.25">
      <c r="A10" s="4" t="s">
        <v>56</v>
      </c>
      <c r="B10" s="4" t="s">
        <v>66</v>
      </c>
      <c r="C10" s="6">
        <v>5445383</v>
      </c>
      <c r="D10" s="6">
        <v>316</v>
      </c>
      <c r="E10" s="6">
        <v>1661541</v>
      </c>
      <c r="F10" s="6">
        <v>585298</v>
      </c>
      <c r="G10" s="6">
        <v>28322</v>
      </c>
      <c r="H10" s="6">
        <v>318475</v>
      </c>
      <c r="I10" s="6">
        <v>892810</v>
      </c>
      <c r="J10" s="6">
        <v>22226</v>
      </c>
      <c r="K10" s="6">
        <v>2331</v>
      </c>
      <c r="L10" s="6">
        <v>8956702</v>
      </c>
    </row>
    <row r="11" spans="1:12" ht="14.55" customHeight="1" x14ac:dyDescent="0.25">
      <c r="A11" s="4" t="s">
        <v>57</v>
      </c>
      <c r="B11" s="4" t="s">
        <v>67</v>
      </c>
      <c r="C11" s="6">
        <v>4699867</v>
      </c>
      <c r="D11" s="6">
        <v>22457</v>
      </c>
      <c r="E11" s="6">
        <v>1586349</v>
      </c>
      <c r="F11" s="6">
        <v>495117</v>
      </c>
      <c r="G11" s="6">
        <v>25598</v>
      </c>
      <c r="H11" s="6">
        <v>326653</v>
      </c>
      <c r="I11" s="6">
        <v>911215</v>
      </c>
      <c r="J11" s="6">
        <v>28182</v>
      </c>
      <c r="K11" s="6">
        <v>2137</v>
      </c>
      <c r="L11" s="6">
        <v>8097575</v>
      </c>
    </row>
    <row r="12" spans="1:12" ht="14.55" customHeight="1" x14ac:dyDescent="0.25">
      <c r="A12" s="4" t="s">
        <v>57</v>
      </c>
      <c r="B12" s="4" t="s">
        <v>68</v>
      </c>
      <c r="C12" s="6">
        <v>5004248</v>
      </c>
      <c r="D12" s="6">
        <v>7826</v>
      </c>
      <c r="E12" s="6">
        <v>1623196</v>
      </c>
      <c r="F12" s="6">
        <v>507308</v>
      </c>
      <c r="G12" s="6">
        <v>26542</v>
      </c>
      <c r="H12" s="6">
        <v>333137</v>
      </c>
      <c r="I12" s="6">
        <v>904104</v>
      </c>
      <c r="J12" s="6">
        <v>27549</v>
      </c>
      <c r="K12" s="6">
        <v>2334</v>
      </c>
      <c r="L12" s="6">
        <v>8436244</v>
      </c>
    </row>
    <row r="13" spans="1:12" ht="14.55" customHeight="1" x14ac:dyDescent="0.25">
      <c r="A13" s="4" t="s">
        <v>57</v>
      </c>
      <c r="B13" s="4" t="s">
        <v>69</v>
      </c>
      <c r="C13" s="6">
        <v>4906381</v>
      </c>
      <c r="D13" s="6">
        <v>3084</v>
      </c>
      <c r="E13" s="6">
        <v>1646034</v>
      </c>
      <c r="F13" s="6">
        <v>542404</v>
      </c>
      <c r="G13" s="6">
        <v>28761</v>
      </c>
      <c r="H13" s="6">
        <v>350011</v>
      </c>
      <c r="I13" s="6">
        <v>928064</v>
      </c>
      <c r="J13" s="6">
        <v>27531</v>
      </c>
      <c r="K13" s="6">
        <v>2488</v>
      </c>
      <c r="L13" s="6">
        <v>8434758</v>
      </c>
    </row>
    <row r="14" spans="1:12" ht="14.55" customHeight="1" x14ac:dyDescent="0.25">
      <c r="A14" s="4" t="s">
        <v>57</v>
      </c>
      <c r="B14" s="4" t="s">
        <v>70</v>
      </c>
      <c r="C14" s="6">
        <v>5388855</v>
      </c>
      <c r="D14" s="6">
        <v>2764</v>
      </c>
      <c r="E14" s="6">
        <v>1769537</v>
      </c>
      <c r="F14" s="6">
        <v>616753</v>
      </c>
      <c r="G14" s="6">
        <v>31318</v>
      </c>
      <c r="H14" s="6">
        <v>375542</v>
      </c>
      <c r="I14" s="6">
        <v>931327</v>
      </c>
      <c r="J14" s="6">
        <v>28784</v>
      </c>
      <c r="K14" s="6">
        <v>2471</v>
      </c>
      <c r="L14" s="6">
        <v>9147351</v>
      </c>
    </row>
    <row r="15" spans="1:12" ht="14.55" customHeight="1" x14ac:dyDescent="0.25">
      <c r="A15" s="4" t="s">
        <v>58</v>
      </c>
      <c r="B15" s="4" t="s">
        <v>71</v>
      </c>
      <c r="C15" s="6">
        <v>4154054</v>
      </c>
      <c r="D15" s="6">
        <v>2100258</v>
      </c>
      <c r="E15" s="6"/>
      <c r="F15" s="6"/>
      <c r="G15" s="6"/>
      <c r="H15" s="6">
        <v>373571</v>
      </c>
      <c r="I15" s="6">
        <v>937068</v>
      </c>
      <c r="J15" s="6">
        <v>35844</v>
      </c>
      <c r="K15" s="6">
        <v>2242</v>
      </c>
      <c r="L15" s="6">
        <v>7603037</v>
      </c>
    </row>
    <row r="16" spans="1:12" ht="14.55" customHeight="1" x14ac:dyDescent="0.25">
      <c r="A16" s="4" t="s">
        <v>58</v>
      </c>
      <c r="B16" s="4" t="s">
        <v>72</v>
      </c>
      <c r="C16" s="6">
        <v>4416082</v>
      </c>
      <c r="D16" s="6">
        <v>2113417</v>
      </c>
      <c r="E16" s="6"/>
      <c r="F16" s="6"/>
      <c r="G16" s="6"/>
      <c r="H16" s="6">
        <v>364258</v>
      </c>
      <c r="I16" s="6">
        <v>918433</v>
      </c>
      <c r="J16" s="6">
        <v>33523</v>
      </c>
      <c r="K16" s="6">
        <v>2425</v>
      </c>
      <c r="L16" s="6">
        <v>7848138</v>
      </c>
    </row>
    <row r="17" spans="1:12" ht="14.55" customHeight="1" x14ac:dyDescent="0.25">
      <c r="A17" s="4" t="s">
        <v>58</v>
      </c>
      <c r="B17" s="4" t="s">
        <v>73</v>
      </c>
      <c r="C17" s="6">
        <v>4516899</v>
      </c>
      <c r="D17" s="6">
        <v>1711070</v>
      </c>
      <c r="E17" s="6">
        <v>424525</v>
      </c>
      <c r="F17" s="6">
        <v>101435</v>
      </c>
      <c r="G17" s="6">
        <v>5238</v>
      </c>
      <c r="H17" s="6">
        <v>391645</v>
      </c>
      <c r="I17" s="6">
        <v>953429</v>
      </c>
      <c r="J17" s="6">
        <v>31455</v>
      </c>
      <c r="K17" s="6">
        <v>2525</v>
      </c>
      <c r="L17" s="6">
        <v>8138221</v>
      </c>
    </row>
    <row r="18" spans="1:12" ht="14.55" customHeight="1" x14ac:dyDescent="0.25">
      <c r="A18" s="4" t="s">
        <v>58</v>
      </c>
      <c r="B18" s="4" t="s">
        <v>74</v>
      </c>
      <c r="C18" s="6">
        <v>5061073</v>
      </c>
      <c r="D18" s="6">
        <v>187304</v>
      </c>
      <c r="E18" s="6">
        <v>1791184</v>
      </c>
      <c r="F18" s="6">
        <v>591279</v>
      </c>
      <c r="G18" s="6">
        <v>28436</v>
      </c>
      <c r="H18" s="6">
        <v>443212</v>
      </c>
      <c r="I18" s="6">
        <v>977022</v>
      </c>
      <c r="J18" s="6">
        <v>32610</v>
      </c>
      <c r="K18" s="6">
        <v>2742</v>
      </c>
      <c r="L18" s="6">
        <v>9114862</v>
      </c>
    </row>
    <row r="19" spans="1:12" ht="14.55" customHeight="1" x14ac:dyDescent="0.25">
      <c r="A19" s="4" t="s">
        <v>59</v>
      </c>
      <c r="B19" s="4" t="s">
        <v>75</v>
      </c>
      <c r="C19" s="6">
        <v>3254437</v>
      </c>
      <c r="D19" s="6">
        <v>1840792</v>
      </c>
      <c r="E19" s="6"/>
      <c r="F19" s="6"/>
      <c r="G19" s="6"/>
      <c r="H19" s="6">
        <v>352945</v>
      </c>
      <c r="I19" s="6">
        <v>951212</v>
      </c>
      <c r="J19" s="6">
        <v>45580</v>
      </c>
      <c r="K19" s="6">
        <v>1642</v>
      </c>
      <c r="L19" s="6">
        <v>6446608</v>
      </c>
    </row>
    <row r="20" spans="1:12" ht="14.55" customHeight="1" x14ac:dyDescent="0.25">
      <c r="A20" s="4" t="s">
        <v>59</v>
      </c>
      <c r="B20" s="4" t="s">
        <v>76</v>
      </c>
      <c r="C20" s="6">
        <v>3098377</v>
      </c>
      <c r="D20" s="6">
        <v>1621367</v>
      </c>
      <c r="E20" s="6"/>
      <c r="F20" s="6"/>
      <c r="G20" s="6"/>
      <c r="H20" s="6">
        <v>305153</v>
      </c>
      <c r="I20" s="6">
        <v>899856</v>
      </c>
      <c r="J20" s="6">
        <v>42731</v>
      </c>
      <c r="K20" s="6">
        <v>1622</v>
      </c>
      <c r="L20" s="6">
        <v>5969106</v>
      </c>
    </row>
    <row r="21" spans="1:12" ht="14.55" customHeight="1" x14ac:dyDescent="0.25">
      <c r="A21" s="4" t="s">
        <v>59</v>
      </c>
      <c r="B21" s="4" t="s">
        <v>77</v>
      </c>
      <c r="C21" s="6">
        <v>3429379</v>
      </c>
      <c r="D21" s="6">
        <v>1833304</v>
      </c>
      <c r="E21" s="6"/>
      <c r="F21" s="6"/>
      <c r="G21" s="6"/>
      <c r="H21" s="6">
        <v>339900</v>
      </c>
      <c r="I21" s="6">
        <v>964199</v>
      </c>
      <c r="J21" s="6">
        <v>39643</v>
      </c>
      <c r="K21" s="6">
        <v>2189</v>
      </c>
      <c r="L21" s="6">
        <v>6608614</v>
      </c>
    </row>
    <row r="22" spans="1:12" ht="14.55" customHeight="1" x14ac:dyDescent="0.25">
      <c r="A22" s="4" t="s">
        <v>59</v>
      </c>
      <c r="B22" s="4" t="s">
        <v>78</v>
      </c>
      <c r="C22" s="6">
        <v>4077584</v>
      </c>
      <c r="D22" s="6">
        <v>2254397</v>
      </c>
      <c r="E22" s="6"/>
      <c r="F22" s="6"/>
      <c r="G22" s="6"/>
      <c r="H22" s="6">
        <v>399224</v>
      </c>
      <c r="I22" s="6">
        <v>1003959</v>
      </c>
      <c r="J22" s="6">
        <v>39944</v>
      </c>
      <c r="K22" s="6">
        <v>2337</v>
      </c>
      <c r="L22" s="6">
        <v>7777445</v>
      </c>
    </row>
    <row r="23" spans="1:12" ht="14.55" customHeight="1" x14ac:dyDescent="0.25">
      <c r="A23" s="4" t="s">
        <v>60</v>
      </c>
      <c r="B23" s="4" t="s">
        <v>79</v>
      </c>
      <c r="C23" s="6">
        <v>64581</v>
      </c>
      <c r="D23" s="6">
        <v>49396</v>
      </c>
      <c r="E23" s="6"/>
      <c r="F23" s="6"/>
      <c r="G23" s="6"/>
      <c r="H23" s="6">
        <v>7694</v>
      </c>
      <c r="I23" s="6">
        <v>303513</v>
      </c>
      <c r="J23" s="6">
        <v>38004</v>
      </c>
      <c r="K23" s="6">
        <v>89</v>
      </c>
      <c r="L23" s="6">
        <v>463277</v>
      </c>
    </row>
    <row r="24" spans="1:12" ht="14.55" customHeight="1" x14ac:dyDescent="0.25">
      <c r="A24" s="4" t="s">
        <v>60</v>
      </c>
      <c r="B24" s="4" t="s">
        <v>80</v>
      </c>
      <c r="C24" s="6">
        <v>992227</v>
      </c>
      <c r="D24" s="6">
        <v>563034</v>
      </c>
      <c r="E24" s="6"/>
      <c r="F24" s="6"/>
      <c r="G24" s="6"/>
      <c r="H24" s="6">
        <v>95210</v>
      </c>
      <c r="I24" s="6">
        <v>1210071</v>
      </c>
      <c r="J24" s="6">
        <v>51999</v>
      </c>
      <c r="K24" s="6">
        <v>1070</v>
      </c>
      <c r="L24" s="6">
        <v>2913611</v>
      </c>
    </row>
    <row r="25" spans="1:12" ht="14.55" customHeight="1" x14ac:dyDescent="0.25">
      <c r="A25" s="4" t="s">
        <v>60</v>
      </c>
      <c r="B25" s="4" t="s">
        <v>81</v>
      </c>
      <c r="C25" s="6">
        <v>1294139</v>
      </c>
      <c r="D25" s="6">
        <v>896470</v>
      </c>
      <c r="E25" s="6"/>
      <c r="F25" s="6"/>
      <c r="G25" s="6"/>
      <c r="H25" s="6">
        <v>145979</v>
      </c>
      <c r="I25" s="6">
        <v>1186325</v>
      </c>
      <c r="J25" s="6">
        <v>50286</v>
      </c>
      <c r="K25" s="6">
        <v>1245</v>
      </c>
      <c r="L25" s="6">
        <v>3574444</v>
      </c>
    </row>
    <row r="26" spans="1:12" ht="14.55" customHeight="1" x14ac:dyDescent="0.25">
      <c r="A26" s="4" t="s">
        <v>60</v>
      </c>
      <c r="B26" s="4" t="s">
        <v>82</v>
      </c>
      <c r="C26" s="6">
        <v>2592961</v>
      </c>
      <c r="D26" s="6">
        <v>1553131</v>
      </c>
      <c r="E26" s="6"/>
      <c r="F26" s="6"/>
      <c r="G26" s="6"/>
      <c r="H26" s="6">
        <v>253050</v>
      </c>
      <c r="I26" s="6">
        <v>946959</v>
      </c>
      <c r="J26" s="6">
        <v>44997</v>
      </c>
      <c r="K26" s="6">
        <v>1330</v>
      </c>
      <c r="L26" s="6">
        <v>5392428</v>
      </c>
    </row>
    <row r="27" spans="1:12" ht="14.55" customHeight="1" x14ac:dyDescent="0.25">
      <c r="A27" s="4" t="s">
        <v>61</v>
      </c>
      <c r="B27" s="4" t="s">
        <v>83</v>
      </c>
      <c r="C27" s="6">
        <v>5790954</v>
      </c>
      <c r="D27" s="6">
        <v>2475194</v>
      </c>
      <c r="E27" s="6"/>
      <c r="F27" s="6"/>
      <c r="G27" s="6"/>
      <c r="H27" s="6">
        <v>430869</v>
      </c>
      <c r="I27" s="6">
        <v>911534</v>
      </c>
      <c r="J27" s="6">
        <v>38188</v>
      </c>
      <c r="K27" s="6">
        <v>2847</v>
      </c>
      <c r="L27" s="6">
        <v>9649586</v>
      </c>
    </row>
    <row r="28" spans="1:12" ht="14.55" customHeight="1" x14ac:dyDescent="0.25">
      <c r="A28" s="4" t="s">
        <v>61</v>
      </c>
      <c r="B28" s="4" t="s">
        <v>84</v>
      </c>
      <c r="C28" s="6">
        <v>6005211</v>
      </c>
      <c r="D28" s="6">
        <v>2528979</v>
      </c>
      <c r="E28" s="6"/>
      <c r="F28" s="6"/>
      <c r="G28" s="6"/>
      <c r="H28" s="6">
        <v>453024</v>
      </c>
      <c r="I28" s="6">
        <v>922711</v>
      </c>
      <c r="J28" s="6">
        <v>37547</v>
      </c>
      <c r="K28" s="6">
        <v>3232</v>
      </c>
      <c r="L28" s="6">
        <v>9950704</v>
      </c>
    </row>
    <row r="29" spans="1:12" ht="14.55" customHeight="1" x14ac:dyDescent="0.25">
      <c r="A29" s="4" t="s">
        <v>61</v>
      </c>
      <c r="B29" s="4" t="s">
        <v>85</v>
      </c>
      <c r="C29" s="6">
        <v>5767113</v>
      </c>
      <c r="D29" s="6">
        <v>2560254</v>
      </c>
      <c r="E29" s="6"/>
      <c r="F29" s="6"/>
      <c r="G29" s="6"/>
      <c r="H29" s="6">
        <v>479607</v>
      </c>
      <c r="I29" s="6">
        <v>947865</v>
      </c>
      <c r="J29" s="6">
        <v>36013</v>
      </c>
      <c r="K29" s="6">
        <v>3426</v>
      </c>
      <c r="L29" s="6">
        <v>9794278</v>
      </c>
    </row>
    <row r="30" spans="1:12" ht="14.55" customHeight="1" x14ac:dyDescent="0.25">
      <c r="A30" s="4" t="s">
        <v>61</v>
      </c>
      <c r="B30" s="4" t="s">
        <v>86</v>
      </c>
      <c r="C30" s="6">
        <v>5516122</v>
      </c>
      <c r="D30" s="6">
        <v>2516654</v>
      </c>
      <c r="E30" s="6"/>
      <c r="F30" s="6"/>
      <c r="G30" s="6"/>
      <c r="H30" s="6">
        <v>470557</v>
      </c>
      <c r="I30" s="6">
        <v>875726</v>
      </c>
      <c r="J30" s="6">
        <v>36771</v>
      </c>
      <c r="K30" s="6">
        <v>3018</v>
      </c>
      <c r="L30" s="6">
        <v>9418848</v>
      </c>
    </row>
    <row r="31" spans="1:12" x14ac:dyDescent="0.25">
      <c r="A31" s="4"/>
      <c r="B31" s="4"/>
      <c r="C31" s="6"/>
      <c r="D31" s="6"/>
      <c r="E31" s="6"/>
      <c r="F31" s="6"/>
      <c r="G31" s="6"/>
      <c r="H31" s="6"/>
      <c r="I31" s="6"/>
      <c r="J31" s="6"/>
      <c r="K31" s="6"/>
      <c r="L31" s="6"/>
    </row>
    <row r="32" spans="1:12" x14ac:dyDescent="0.25">
      <c r="A32" s="4"/>
      <c r="B32" s="4"/>
      <c r="C32" s="6"/>
      <c r="D32" s="6"/>
      <c r="E32" s="6"/>
      <c r="F32" s="6"/>
      <c r="G32" s="6"/>
      <c r="H32" s="6"/>
      <c r="I32" s="6"/>
      <c r="J32" s="6"/>
      <c r="K32" s="6"/>
      <c r="L32" s="6"/>
    </row>
    <row r="33" spans="1:12" x14ac:dyDescent="0.25">
      <c r="A33" s="4"/>
      <c r="B33" s="4"/>
      <c r="C33" s="6"/>
      <c r="D33" s="6"/>
      <c r="E33" s="6"/>
      <c r="F33" s="6"/>
      <c r="G33" s="6"/>
      <c r="H33" s="6"/>
      <c r="I33" s="6"/>
      <c r="J33" s="6"/>
      <c r="K33" s="6"/>
      <c r="L33" s="6"/>
    </row>
    <row r="34" spans="1:12" x14ac:dyDescent="0.25">
      <c r="A34" s="4"/>
      <c r="B34" s="4"/>
      <c r="C34" s="6"/>
      <c r="D34" s="6"/>
      <c r="E34" s="6"/>
      <c r="F34" s="6"/>
      <c r="G34" s="6"/>
      <c r="H34" s="6"/>
      <c r="I34" s="6"/>
      <c r="J34" s="6"/>
      <c r="K34" s="6"/>
      <c r="L34" s="6"/>
    </row>
    <row r="35" spans="1:12" x14ac:dyDescent="0.25">
      <c r="A35" s="4"/>
      <c r="B35" s="4"/>
      <c r="C35" s="6"/>
      <c r="D35" s="6"/>
      <c r="E35" s="6"/>
      <c r="F35" s="6"/>
      <c r="G35" s="6"/>
      <c r="H35" s="6"/>
      <c r="I35" s="6"/>
      <c r="J35" s="6"/>
      <c r="K35" s="6"/>
      <c r="L35"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showGridLines="0" workbookViewId="0"/>
  </sheetViews>
  <sheetFormatPr defaultColWidth="11.5546875" defaultRowHeight="13.2" x14ac:dyDescent="0.25"/>
  <cols>
    <col min="1" max="1" width="20.6640625" customWidth="1"/>
    <col min="2" max="9" width="14.6640625" customWidth="1"/>
    <col min="10" max="10" width="37.6640625" customWidth="1"/>
    <col min="11" max="11" width="14.6640625" customWidth="1"/>
  </cols>
  <sheetData>
    <row r="1" spans="1:11" ht="14.55" customHeight="1" x14ac:dyDescent="0.25">
      <c r="A1" s="1" t="s">
        <v>87</v>
      </c>
    </row>
    <row r="2" spans="1:11" ht="28.95" customHeight="1" x14ac:dyDescent="0.25">
      <c r="A2" s="1" t="s">
        <v>42</v>
      </c>
    </row>
    <row r="3" spans="1:11" ht="14.55" customHeight="1" x14ac:dyDescent="0.25">
      <c r="A3" t="s">
        <v>43</v>
      </c>
    </row>
    <row r="4" spans="1:11" ht="14.55" customHeight="1" x14ac:dyDescent="0.25">
      <c r="A4" t="s">
        <v>44</v>
      </c>
    </row>
    <row r="5" spans="1:11" ht="28.95" customHeight="1" x14ac:dyDescent="0.25">
      <c r="A5" s="3" t="s">
        <v>3</v>
      </c>
      <c r="B5" s="5" t="s">
        <v>46</v>
      </c>
      <c r="C5" s="5" t="s">
        <v>47</v>
      </c>
      <c r="D5" s="5" t="s">
        <v>48</v>
      </c>
      <c r="E5" s="5" t="s">
        <v>49</v>
      </c>
      <c r="F5" s="5" t="s">
        <v>50</v>
      </c>
      <c r="G5" s="5" t="s">
        <v>51</v>
      </c>
      <c r="H5" s="5" t="s">
        <v>52</v>
      </c>
      <c r="I5" s="5" t="s">
        <v>53</v>
      </c>
      <c r="J5" s="5" t="s">
        <v>54</v>
      </c>
      <c r="K5" s="5" t="s">
        <v>55</v>
      </c>
    </row>
    <row r="6" spans="1:11" ht="14.55" customHeight="1" x14ac:dyDescent="0.25">
      <c r="A6" s="4" t="s">
        <v>56</v>
      </c>
      <c r="B6" s="7">
        <v>60.4443233818835</v>
      </c>
      <c r="C6" s="7">
        <v>5.3568865402676804E-3</v>
      </c>
      <c r="D6" s="7">
        <v>18.599607069407199</v>
      </c>
      <c r="E6" s="7">
        <v>6.3430986711109201</v>
      </c>
      <c r="F6" s="7">
        <v>0.316084544602942</v>
      </c>
      <c r="G6" s="7">
        <v>3.6791305725139298</v>
      </c>
      <c r="H6" s="7">
        <v>10.3304973085528</v>
      </c>
      <c r="I6" s="7">
        <v>0.25469637565255798</v>
      </c>
      <c r="J6" s="7">
        <v>2.7205189735866501E-2</v>
      </c>
      <c r="K6" s="7">
        <v>100</v>
      </c>
    </row>
    <row r="7" spans="1:11" ht="14.55" customHeight="1" x14ac:dyDescent="0.25">
      <c r="A7" s="4" t="s">
        <v>57</v>
      </c>
      <c r="B7" s="7">
        <v>58.621741140970897</v>
      </c>
      <c r="C7" s="7">
        <v>0.105906543125545</v>
      </c>
      <c r="D7" s="7">
        <v>19.419421919286499</v>
      </c>
      <c r="E7" s="7">
        <v>6.3359906258449099</v>
      </c>
      <c r="F7" s="7">
        <v>0.32893433237401598</v>
      </c>
      <c r="G7" s="7">
        <v>4.0606927063511202</v>
      </c>
      <c r="H7" s="7">
        <v>10.771244446289099</v>
      </c>
      <c r="I7" s="7">
        <v>0.32842723785792999</v>
      </c>
      <c r="J7" s="7">
        <v>2.7641047899972099E-2</v>
      </c>
      <c r="K7" s="7">
        <v>100</v>
      </c>
    </row>
    <row r="8" spans="1:11" ht="14.55" customHeight="1" x14ac:dyDescent="0.25">
      <c r="A8" s="4" t="s">
        <v>58</v>
      </c>
      <c r="B8" s="7">
        <v>55.491575439503897</v>
      </c>
      <c r="C8" s="7">
        <v>18.688847794681699</v>
      </c>
      <c r="D8" s="7">
        <v>6.7749863030067798</v>
      </c>
      <c r="E8" s="7">
        <v>2.1181156288578702</v>
      </c>
      <c r="F8" s="7">
        <v>0.10296518575654599</v>
      </c>
      <c r="G8" s="7">
        <v>4.8088111340119699</v>
      </c>
      <c r="H8" s="7">
        <v>11.5763274617024</v>
      </c>
      <c r="I8" s="7">
        <v>0.40799580287068399</v>
      </c>
      <c r="J8" s="7">
        <v>3.0375249608170299E-2</v>
      </c>
      <c r="K8" s="7">
        <v>100</v>
      </c>
    </row>
    <row r="9" spans="1:11" ht="14.55" customHeight="1" x14ac:dyDescent="0.25">
      <c r="A9" s="4" t="s">
        <v>59</v>
      </c>
      <c r="B9" s="7">
        <v>51.712164713879197</v>
      </c>
      <c r="C9" s="7">
        <v>28.169255817516301</v>
      </c>
      <c r="D9" s="7"/>
      <c r="E9" s="7"/>
      <c r="F9" s="7"/>
      <c r="G9" s="7">
        <v>5.2131700391612101</v>
      </c>
      <c r="H9" s="7">
        <v>14.249900556951999</v>
      </c>
      <c r="I9" s="7">
        <v>0.62644363117320601</v>
      </c>
      <c r="J9" s="7">
        <v>2.9065241318177001E-2</v>
      </c>
      <c r="K9" s="7">
        <v>100</v>
      </c>
    </row>
    <row r="10" spans="1:11" ht="14.55" customHeight="1" x14ac:dyDescent="0.25">
      <c r="A10" s="4" t="s">
        <v>60</v>
      </c>
      <c r="B10" s="7">
        <v>40.051880464299401</v>
      </c>
      <c r="C10" s="7">
        <v>24.806306992358898</v>
      </c>
      <c r="D10" s="7"/>
      <c r="E10" s="7"/>
      <c r="F10" s="7"/>
      <c r="G10" s="7">
        <v>4.0662893640187399</v>
      </c>
      <c r="H10" s="7">
        <v>29.544223154047099</v>
      </c>
      <c r="I10" s="7">
        <v>1.50104992320006</v>
      </c>
      <c r="J10" s="7">
        <v>3.0250102075866699E-2</v>
      </c>
      <c r="K10" s="7">
        <v>100</v>
      </c>
    </row>
    <row r="11" spans="1:11" ht="14.55" customHeight="1" x14ac:dyDescent="0.25">
      <c r="A11" s="4" t="s">
        <v>61</v>
      </c>
      <c r="B11" s="7">
        <v>59.4624291765507</v>
      </c>
      <c r="C11" s="7">
        <v>25.973186694002901</v>
      </c>
      <c r="D11" s="7"/>
      <c r="E11" s="7"/>
      <c r="F11" s="7"/>
      <c r="G11" s="7">
        <v>4.7253171429177998</v>
      </c>
      <c r="H11" s="7">
        <v>9.4241537513729803</v>
      </c>
      <c r="I11" s="7">
        <v>0.38264861819943902</v>
      </c>
      <c r="J11" s="7">
        <v>3.22646169561576E-2</v>
      </c>
      <c r="K11" s="7">
        <v>100</v>
      </c>
    </row>
    <row r="12" spans="1:11" x14ac:dyDescent="0.25">
      <c r="A12" s="4"/>
      <c r="B12" s="7"/>
      <c r="C12" s="7"/>
      <c r="D12" s="7"/>
      <c r="E12" s="7"/>
      <c r="F12" s="7"/>
      <c r="G12" s="7"/>
      <c r="H12" s="7"/>
      <c r="I12" s="7"/>
      <c r="J12" s="7"/>
      <c r="K12" s="7"/>
    </row>
    <row r="13" spans="1:11" x14ac:dyDescent="0.25">
      <c r="A13" s="4"/>
      <c r="B13" s="7"/>
      <c r="C13" s="7"/>
      <c r="D13" s="7"/>
      <c r="E13" s="7"/>
      <c r="F13" s="7"/>
      <c r="G13" s="7"/>
      <c r="H13" s="7"/>
      <c r="I13" s="7"/>
      <c r="J13" s="7"/>
      <c r="K13" s="7"/>
    </row>
    <row r="14" spans="1:11" x14ac:dyDescent="0.25">
      <c r="A14" s="4"/>
      <c r="B14" s="7"/>
      <c r="C14" s="7"/>
      <c r="D14" s="7"/>
      <c r="E14" s="7"/>
      <c r="F14" s="7"/>
      <c r="G14" s="7"/>
      <c r="H14" s="7"/>
      <c r="I14" s="7"/>
      <c r="J14" s="7"/>
      <c r="K14" s="7"/>
    </row>
    <row r="15" spans="1:11" x14ac:dyDescent="0.25">
      <c r="A15" s="4"/>
      <c r="B15" s="7"/>
      <c r="C15" s="7"/>
      <c r="D15" s="7"/>
      <c r="E15" s="7"/>
      <c r="F15" s="7"/>
      <c r="G15" s="7"/>
      <c r="H15" s="7"/>
      <c r="I15" s="7"/>
      <c r="J15" s="7"/>
      <c r="K15" s="7"/>
    </row>
    <row r="16" spans="1:11" x14ac:dyDescent="0.25">
      <c r="A16" s="4"/>
      <c r="B16" s="7"/>
      <c r="C16" s="7"/>
      <c r="D16" s="7"/>
      <c r="E16" s="7"/>
      <c r="F16" s="7"/>
      <c r="G16" s="7"/>
      <c r="H16" s="7"/>
      <c r="I16" s="7"/>
      <c r="J16" s="7"/>
      <c r="K16" s="7"/>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4"/>
  <sheetViews>
    <sheetView showGridLines="0" workbookViewId="0"/>
  </sheetViews>
  <sheetFormatPr defaultColWidth="11.5546875" defaultRowHeight="13.2" x14ac:dyDescent="0.25"/>
  <cols>
    <col min="1" max="1" width="20.6640625" customWidth="1"/>
    <col min="2" max="2" width="17.6640625" customWidth="1"/>
    <col min="3" max="10" width="14.6640625" customWidth="1"/>
    <col min="11" max="11" width="37.6640625" customWidth="1"/>
    <col min="12" max="12" width="14.6640625" customWidth="1"/>
  </cols>
  <sheetData>
    <row r="1" spans="1:12" ht="14.55" customHeight="1" x14ac:dyDescent="0.25">
      <c r="A1" s="1" t="s">
        <v>88</v>
      </c>
    </row>
    <row r="2" spans="1:12" ht="28.95" customHeight="1" x14ac:dyDescent="0.25">
      <c r="A2" s="1" t="s">
        <v>42</v>
      </c>
    </row>
    <row r="3" spans="1:12" ht="14.55" customHeight="1" x14ac:dyDescent="0.25">
      <c r="A3" t="s">
        <v>43</v>
      </c>
    </row>
    <row r="4" spans="1:12" ht="14.55" customHeight="1" x14ac:dyDescent="0.25">
      <c r="A4" t="s">
        <v>44</v>
      </c>
    </row>
    <row r="5" spans="1:12" ht="28.95" customHeight="1" x14ac:dyDescent="0.25">
      <c r="A5" s="3" t="s">
        <v>3</v>
      </c>
      <c r="B5" s="3" t="s">
        <v>5</v>
      </c>
      <c r="C5" s="5" t="s">
        <v>46</v>
      </c>
      <c r="D5" s="5" t="s">
        <v>47</v>
      </c>
      <c r="E5" s="5" t="s">
        <v>48</v>
      </c>
      <c r="F5" s="5" t="s">
        <v>49</v>
      </c>
      <c r="G5" s="5" t="s">
        <v>50</v>
      </c>
      <c r="H5" s="5" t="s">
        <v>51</v>
      </c>
      <c r="I5" s="5" t="s">
        <v>52</v>
      </c>
      <c r="J5" s="5" t="s">
        <v>53</v>
      </c>
      <c r="K5" s="5" t="s">
        <v>54</v>
      </c>
      <c r="L5" s="5" t="s">
        <v>55</v>
      </c>
    </row>
    <row r="6" spans="1:12" ht="14.55" customHeight="1" x14ac:dyDescent="0.25">
      <c r="A6" s="4" t="s">
        <v>56</v>
      </c>
      <c r="B6" s="4" t="s">
        <v>63</v>
      </c>
      <c r="C6" s="7">
        <v>60.1220789345371</v>
      </c>
      <c r="D6" s="7">
        <v>9.0791888921231707E-3</v>
      </c>
      <c r="E6" s="7">
        <v>18.795596811471501</v>
      </c>
      <c r="F6" s="7">
        <v>6.2860929323277901</v>
      </c>
      <c r="G6" s="7">
        <v>0.31105691400320801</v>
      </c>
      <c r="H6" s="7">
        <v>3.7228003111028301</v>
      </c>
      <c r="I6" s="7">
        <v>10.4564019874586</v>
      </c>
      <c r="J6" s="7">
        <v>0.27167550175431499</v>
      </c>
      <c r="K6" s="7">
        <v>2.5217418452584801E-2</v>
      </c>
      <c r="L6" s="7">
        <v>100</v>
      </c>
    </row>
    <row r="7" spans="1:12" ht="14.55" customHeight="1" x14ac:dyDescent="0.25">
      <c r="A7" s="4" t="s">
        <v>56</v>
      </c>
      <c r="B7" s="4" t="s">
        <v>64</v>
      </c>
      <c r="C7" s="7">
        <v>60.991363882038399</v>
      </c>
      <c r="D7" s="7">
        <v>5.7269873540960496E-3</v>
      </c>
      <c r="E7" s="7">
        <v>18.3444353369437</v>
      </c>
      <c r="F7" s="7">
        <v>6.1627305559830896</v>
      </c>
      <c r="G7" s="7">
        <v>0.31252348959657</v>
      </c>
      <c r="H7" s="7">
        <v>3.6479231617265402</v>
      </c>
      <c r="I7" s="7">
        <v>10.2527502961926</v>
      </c>
      <c r="J7" s="7">
        <v>0.25468315442463502</v>
      </c>
      <c r="K7" s="7">
        <v>2.7863135740338399E-2</v>
      </c>
      <c r="L7" s="7">
        <v>100</v>
      </c>
    </row>
    <row r="8" spans="1:12" ht="14.55" customHeight="1" x14ac:dyDescent="0.25">
      <c r="A8" s="4" t="s">
        <v>56</v>
      </c>
      <c r="B8" s="4" t="s">
        <v>65</v>
      </c>
      <c r="C8" s="7">
        <v>59.8491315585214</v>
      </c>
      <c r="D8" s="7">
        <v>3.1579070527991801E-3</v>
      </c>
      <c r="E8" s="7">
        <v>18.7144273981833</v>
      </c>
      <c r="F8" s="7">
        <v>6.3876962488721603</v>
      </c>
      <c r="G8" s="7">
        <v>0.324548785631387</v>
      </c>
      <c r="H8" s="7">
        <v>3.7931689017946599</v>
      </c>
      <c r="I8" s="7">
        <v>10.653597020844099</v>
      </c>
      <c r="J8" s="7">
        <v>0.24456740592362</v>
      </c>
      <c r="K8" s="7">
        <v>2.97047731765103E-2</v>
      </c>
      <c r="L8" s="7">
        <v>100</v>
      </c>
    </row>
    <row r="9" spans="1:12" ht="14.55" customHeight="1" x14ac:dyDescent="0.25">
      <c r="A9" s="4" t="s">
        <v>56</v>
      </c>
      <c r="B9" s="4" t="s">
        <v>66</v>
      </c>
      <c r="C9" s="7">
        <v>60.796741925766902</v>
      </c>
      <c r="D9" s="7">
        <v>3.5280843328269699E-3</v>
      </c>
      <c r="E9" s="7">
        <v>18.5508125647141</v>
      </c>
      <c r="F9" s="7">
        <v>6.53474906276886</v>
      </c>
      <c r="G9" s="7">
        <v>0.31621014074153603</v>
      </c>
      <c r="H9" s="7">
        <v>3.55571727182617</v>
      </c>
      <c r="I9" s="7">
        <v>9.9680663708583808</v>
      </c>
      <c r="J9" s="7">
        <v>0.248149374624722</v>
      </c>
      <c r="K9" s="7">
        <v>2.6025204366517899E-2</v>
      </c>
      <c r="L9" s="7">
        <v>100</v>
      </c>
    </row>
    <row r="10" spans="1:12" ht="14.55" customHeight="1" x14ac:dyDescent="0.25">
      <c r="A10" s="4" t="s">
        <v>57</v>
      </c>
      <c r="B10" s="4" t="s">
        <v>67</v>
      </c>
      <c r="C10" s="7">
        <v>58.0404256829977</v>
      </c>
      <c r="D10" s="7">
        <v>0.27732994137133599</v>
      </c>
      <c r="E10" s="7">
        <v>19.590420588880001</v>
      </c>
      <c r="F10" s="7">
        <v>6.1143860970722699</v>
      </c>
      <c r="G10" s="7">
        <v>0.31611933202224102</v>
      </c>
      <c r="H10" s="7">
        <v>4.0339607845558696</v>
      </c>
      <c r="I10" s="7">
        <v>11.2529368360281</v>
      </c>
      <c r="J10" s="7">
        <v>0.348030120128557</v>
      </c>
      <c r="K10" s="7">
        <v>2.6390616943961599E-2</v>
      </c>
      <c r="L10" s="7">
        <v>100</v>
      </c>
    </row>
    <row r="11" spans="1:12" ht="14.55" customHeight="1" x14ac:dyDescent="0.25">
      <c r="A11" s="4" t="s">
        <v>57</v>
      </c>
      <c r="B11" s="4" t="s">
        <v>68</v>
      </c>
      <c r="C11" s="7">
        <v>59.3184360243729</v>
      </c>
      <c r="D11" s="7">
        <v>9.2766401730438305E-2</v>
      </c>
      <c r="E11" s="7">
        <v>19.240742681221601</v>
      </c>
      <c r="F11" s="7">
        <v>6.0134344146518304</v>
      </c>
      <c r="G11" s="7">
        <v>0.31461868575636298</v>
      </c>
      <c r="H11" s="7">
        <v>3.9488781974537499</v>
      </c>
      <c r="I11" s="7">
        <v>10.7169019767565</v>
      </c>
      <c r="J11" s="7">
        <v>0.32655527744337398</v>
      </c>
      <c r="K11" s="7">
        <v>2.76663406131923E-2</v>
      </c>
      <c r="L11" s="7">
        <v>100</v>
      </c>
    </row>
    <row r="12" spans="1:12" ht="14.55" customHeight="1" x14ac:dyDescent="0.25">
      <c r="A12" s="4" t="s">
        <v>57</v>
      </c>
      <c r="B12" s="4" t="s">
        <v>69</v>
      </c>
      <c r="C12" s="7">
        <v>58.168604244484499</v>
      </c>
      <c r="D12" s="7">
        <v>3.6562993271413401E-2</v>
      </c>
      <c r="E12" s="7">
        <v>19.514893017677601</v>
      </c>
      <c r="F12" s="7">
        <v>6.4305816479856297</v>
      </c>
      <c r="G12" s="7">
        <v>0.340981922658599</v>
      </c>
      <c r="H12" s="7">
        <v>4.1496270550974899</v>
      </c>
      <c r="I12" s="7">
        <v>11.0028527196631</v>
      </c>
      <c r="J12" s="7">
        <v>0.32639940588692601</v>
      </c>
      <c r="K12" s="7">
        <v>2.9496993274732999E-2</v>
      </c>
      <c r="L12" s="7">
        <v>100</v>
      </c>
    </row>
    <row r="13" spans="1:12" ht="14.55" customHeight="1" x14ac:dyDescent="0.25">
      <c r="A13" s="4" t="s">
        <v>57</v>
      </c>
      <c r="B13" s="4" t="s">
        <v>70</v>
      </c>
      <c r="C13" s="7">
        <v>58.911645568208797</v>
      </c>
      <c r="D13" s="7">
        <v>3.0216398168169099E-2</v>
      </c>
      <c r="E13" s="7">
        <v>19.344802664727698</v>
      </c>
      <c r="F13" s="7">
        <v>6.7424219317701901</v>
      </c>
      <c r="G13" s="7">
        <v>0.34237234364353097</v>
      </c>
      <c r="H13" s="7">
        <v>4.10547272100961</v>
      </c>
      <c r="I13" s="7">
        <v>10.181384752809899</v>
      </c>
      <c r="J13" s="7">
        <v>0.314670334613813</v>
      </c>
      <c r="K13" s="7">
        <v>2.70132850483162E-2</v>
      </c>
      <c r="L13" s="7">
        <v>100</v>
      </c>
    </row>
    <row r="14" spans="1:12" ht="14.55" customHeight="1" x14ac:dyDescent="0.25">
      <c r="A14" s="4" t="s">
        <v>58</v>
      </c>
      <c r="B14" s="4" t="s">
        <v>71</v>
      </c>
      <c r="C14" s="7">
        <v>54.636772121456197</v>
      </c>
      <c r="D14" s="7">
        <v>27.623935014389598</v>
      </c>
      <c r="E14" s="7"/>
      <c r="F14" s="7"/>
      <c r="G14" s="7"/>
      <c r="H14" s="7">
        <v>4.9134444564718001</v>
      </c>
      <c r="I14" s="7">
        <v>12.3249170035606</v>
      </c>
      <c r="J14" s="7">
        <v>0.471443187768256</v>
      </c>
      <c r="K14" s="7">
        <v>2.9488216353544001E-2</v>
      </c>
      <c r="L14" s="7">
        <v>100</v>
      </c>
    </row>
    <row r="15" spans="1:12" ht="14.55" customHeight="1" x14ac:dyDescent="0.25">
      <c r="A15" s="4" t="s">
        <v>58</v>
      </c>
      <c r="B15" s="4" t="s">
        <v>72</v>
      </c>
      <c r="C15" s="7">
        <v>56.269168559472298</v>
      </c>
      <c r="D15" s="7">
        <v>26.9288970199046</v>
      </c>
      <c r="E15" s="7"/>
      <c r="F15" s="7"/>
      <c r="G15" s="7"/>
      <c r="H15" s="7">
        <v>4.6413302110640799</v>
      </c>
      <c r="I15" s="7">
        <v>11.7025592567307</v>
      </c>
      <c r="J15" s="7">
        <v>0.42714590390739798</v>
      </c>
      <c r="K15" s="7">
        <v>3.08990489209033E-2</v>
      </c>
      <c r="L15" s="7">
        <v>100</v>
      </c>
    </row>
    <row r="16" spans="1:12" ht="14.55" customHeight="1" x14ac:dyDescent="0.25">
      <c r="A16" s="4" t="s">
        <v>58</v>
      </c>
      <c r="B16" s="4" t="s">
        <v>73</v>
      </c>
      <c r="C16" s="7">
        <v>55.502289751040202</v>
      </c>
      <c r="D16" s="7">
        <v>21.0251110162774</v>
      </c>
      <c r="E16" s="7">
        <v>5.2164348940634602</v>
      </c>
      <c r="F16" s="7">
        <v>1.24640262288281</v>
      </c>
      <c r="G16" s="7">
        <v>6.4362960897719507E-2</v>
      </c>
      <c r="H16" s="7">
        <v>4.8124153915210703</v>
      </c>
      <c r="I16" s="7">
        <v>11.7154473932325</v>
      </c>
      <c r="J16" s="7">
        <v>0.38650953322599602</v>
      </c>
      <c r="K16" s="7">
        <v>3.1026436858866299E-2</v>
      </c>
      <c r="L16" s="7">
        <v>100</v>
      </c>
    </row>
    <row r="17" spans="1:12" ht="14.55" customHeight="1" x14ac:dyDescent="0.25">
      <c r="A17" s="4" t="s">
        <v>58</v>
      </c>
      <c r="B17" s="4" t="s">
        <v>74</v>
      </c>
      <c r="C17" s="7">
        <v>55.525503293412399</v>
      </c>
      <c r="D17" s="7">
        <v>2.0549296303114599</v>
      </c>
      <c r="E17" s="7">
        <v>19.651246502689801</v>
      </c>
      <c r="F17" s="7">
        <v>6.4869769833048503</v>
      </c>
      <c r="G17" s="7">
        <v>0.31197400465306002</v>
      </c>
      <c r="H17" s="7">
        <v>4.8625201346986904</v>
      </c>
      <c r="I17" s="7">
        <v>10.7189993660902</v>
      </c>
      <c r="J17" s="7">
        <v>0.35776734743762401</v>
      </c>
      <c r="K17" s="7">
        <v>3.0082737401838901E-2</v>
      </c>
      <c r="L17" s="7">
        <v>100</v>
      </c>
    </row>
    <row r="18" spans="1:12" ht="14.55" customHeight="1" x14ac:dyDescent="0.25">
      <c r="A18" s="4" t="s">
        <v>59</v>
      </c>
      <c r="B18" s="4" t="s">
        <v>75</v>
      </c>
      <c r="C18" s="7">
        <v>50.482936142541902</v>
      </c>
      <c r="D18" s="7">
        <v>28.554427382586301</v>
      </c>
      <c r="E18" s="7"/>
      <c r="F18" s="7"/>
      <c r="G18" s="7"/>
      <c r="H18" s="7">
        <v>5.4748947043158198</v>
      </c>
      <c r="I18" s="7">
        <v>14.755232519179099</v>
      </c>
      <c r="J18" s="7">
        <v>0.70703849218069403</v>
      </c>
      <c r="K18" s="7">
        <v>2.5470759196153998E-2</v>
      </c>
      <c r="L18" s="7">
        <v>100</v>
      </c>
    </row>
    <row r="19" spans="1:12" ht="14.55" customHeight="1" x14ac:dyDescent="0.25">
      <c r="A19" s="4" t="s">
        <v>59</v>
      </c>
      <c r="B19" s="4" t="s">
        <v>76</v>
      </c>
      <c r="C19" s="7">
        <v>51.9068852186575</v>
      </c>
      <c r="D19" s="7">
        <v>27.162643786188401</v>
      </c>
      <c r="E19" s="7"/>
      <c r="F19" s="7"/>
      <c r="G19" s="7"/>
      <c r="H19" s="7">
        <v>5.1122060824518796</v>
      </c>
      <c r="I19" s="7">
        <v>15.0752223197243</v>
      </c>
      <c r="J19" s="7">
        <v>0.71586934458861995</v>
      </c>
      <c r="K19" s="7">
        <v>2.7173248389289799E-2</v>
      </c>
      <c r="L19" s="7">
        <v>100</v>
      </c>
    </row>
    <row r="20" spans="1:12" ht="14.55" customHeight="1" x14ac:dyDescent="0.25">
      <c r="A20" s="4" t="s">
        <v>59</v>
      </c>
      <c r="B20" s="4" t="s">
        <v>77</v>
      </c>
      <c r="C20" s="7">
        <v>51.892560225184901</v>
      </c>
      <c r="D20" s="7">
        <v>27.741126959450199</v>
      </c>
      <c r="E20" s="7"/>
      <c r="F20" s="7"/>
      <c r="G20" s="7"/>
      <c r="H20" s="7">
        <v>5.1432872308777604</v>
      </c>
      <c r="I20" s="7">
        <v>14.590033553177699</v>
      </c>
      <c r="J20" s="7">
        <v>0.59986859574488705</v>
      </c>
      <c r="K20" s="7">
        <v>3.3123435564552599E-2</v>
      </c>
      <c r="L20" s="7">
        <v>100</v>
      </c>
    </row>
    <row r="21" spans="1:12" ht="14.55" customHeight="1" x14ac:dyDescent="0.25">
      <c r="A21" s="4" t="s">
        <v>59</v>
      </c>
      <c r="B21" s="4" t="s">
        <v>78</v>
      </c>
      <c r="C21" s="7">
        <v>52.428323183256197</v>
      </c>
      <c r="D21" s="7">
        <v>28.986344487167699</v>
      </c>
      <c r="E21" s="7"/>
      <c r="F21" s="7"/>
      <c r="G21" s="7"/>
      <c r="H21" s="7">
        <v>5.1330996233338801</v>
      </c>
      <c r="I21" s="7">
        <v>12.908596589239799</v>
      </c>
      <c r="J21" s="7">
        <v>0.51358768850181502</v>
      </c>
      <c r="K21" s="7">
        <v>3.0048428500619399E-2</v>
      </c>
      <c r="L21" s="7">
        <v>100</v>
      </c>
    </row>
    <row r="22" spans="1:12" ht="14.55" customHeight="1" x14ac:dyDescent="0.25">
      <c r="A22" s="4" t="s">
        <v>60</v>
      </c>
      <c r="B22" s="4" t="s">
        <v>79</v>
      </c>
      <c r="C22" s="7">
        <v>13.940040191936999</v>
      </c>
      <c r="D22" s="7">
        <v>10.662303546258499</v>
      </c>
      <c r="E22" s="7"/>
      <c r="F22" s="7"/>
      <c r="G22" s="7"/>
      <c r="H22" s="7">
        <v>1.66077746143236</v>
      </c>
      <c r="I22" s="7">
        <v>65.514368293698993</v>
      </c>
      <c r="J22" s="7">
        <v>8.2032995378574807</v>
      </c>
      <c r="K22" s="7">
        <v>1.9210968815633001E-2</v>
      </c>
      <c r="L22" s="7">
        <v>100</v>
      </c>
    </row>
    <row r="23" spans="1:12" ht="14.55" customHeight="1" x14ac:dyDescent="0.25">
      <c r="A23" s="4" t="s">
        <v>60</v>
      </c>
      <c r="B23" s="4" t="s">
        <v>80</v>
      </c>
      <c r="C23" s="7">
        <v>34.054889276571203</v>
      </c>
      <c r="D23" s="7">
        <v>19.3242680646112</v>
      </c>
      <c r="E23" s="7"/>
      <c r="F23" s="7"/>
      <c r="G23" s="7"/>
      <c r="H23" s="7">
        <v>3.2677663559068102</v>
      </c>
      <c r="I23" s="7">
        <v>41.531659511170197</v>
      </c>
      <c r="J23" s="7">
        <v>1.7846926030963</v>
      </c>
      <c r="K23" s="7">
        <v>3.6724188644263099E-2</v>
      </c>
      <c r="L23" s="7">
        <v>100</v>
      </c>
    </row>
    <row r="24" spans="1:12" ht="14.55" customHeight="1" x14ac:dyDescent="0.25">
      <c r="A24" s="4" t="s">
        <v>60</v>
      </c>
      <c r="B24" s="4" t="s">
        <v>81</v>
      </c>
      <c r="C24" s="7">
        <v>36.205323121581998</v>
      </c>
      <c r="D24" s="7">
        <v>25.0799844675144</v>
      </c>
      <c r="E24" s="7"/>
      <c r="F24" s="7"/>
      <c r="G24" s="7"/>
      <c r="H24" s="7">
        <v>4.0839638276610302</v>
      </c>
      <c r="I24" s="7">
        <v>33.189077797833697</v>
      </c>
      <c r="J24" s="7">
        <v>1.40682019357416</v>
      </c>
      <c r="K24" s="7">
        <v>3.48305918347021E-2</v>
      </c>
      <c r="L24" s="7">
        <v>100</v>
      </c>
    </row>
    <row r="25" spans="1:12" ht="14.55" customHeight="1" x14ac:dyDescent="0.25">
      <c r="A25" s="4" t="s">
        <v>60</v>
      </c>
      <c r="B25" s="4" t="s">
        <v>82</v>
      </c>
      <c r="C25" s="7">
        <v>48.085222463795503</v>
      </c>
      <c r="D25" s="7">
        <v>28.802072090716798</v>
      </c>
      <c r="E25" s="7"/>
      <c r="F25" s="7"/>
      <c r="G25" s="7"/>
      <c r="H25" s="7">
        <v>4.6926913071440204</v>
      </c>
      <c r="I25" s="7">
        <v>17.560902064895402</v>
      </c>
      <c r="J25" s="7">
        <v>0.83444785910910602</v>
      </c>
      <c r="K25" s="7">
        <v>2.4664214339069498E-2</v>
      </c>
      <c r="L25" s="7">
        <v>100</v>
      </c>
    </row>
    <row r="26" spans="1:12" ht="14.55" customHeight="1" x14ac:dyDescent="0.25">
      <c r="A26" s="4" t="s">
        <v>61</v>
      </c>
      <c r="B26" s="4" t="s">
        <v>83</v>
      </c>
      <c r="C26" s="7">
        <v>60.012460638207699</v>
      </c>
      <c r="D26" s="7">
        <v>25.650779214776701</v>
      </c>
      <c r="E26" s="7"/>
      <c r="F26" s="7"/>
      <c r="G26" s="7"/>
      <c r="H26" s="7">
        <v>4.4651552926726596</v>
      </c>
      <c r="I26" s="7">
        <v>9.4463534497749393</v>
      </c>
      <c r="J26" s="7">
        <v>0.39574754813315299</v>
      </c>
      <c r="K26" s="7">
        <v>2.9503856434877102E-2</v>
      </c>
      <c r="L26" s="7">
        <v>100</v>
      </c>
    </row>
    <row r="27" spans="1:12" ht="14.55" customHeight="1" x14ac:dyDescent="0.25">
      <c r="A27" s="4" t="s">
        <v>61</v>
      </c>
      <c r="B27" s="4" t="s">
        <v>84</v>
      </c>
      <c r="C27" s="7">
        <v>60.349609434669098</v>
      </c>
      <c r="D27" s="7">
        <v>25.4150761594356</v>
      </c>
      <c r="E27" s="7"/>
      <c r="F27" s="7"/>
      <c r="G27" s="7"/>
      <c r="H27" s="7">
        <v>4.5526829056517002</v>
      </c>
      <c r="I27" s="7">
        <v>9.2728212998798902</v>
      </c>
      <c r="J27" s="7">
        <v>0.37733008639388699</v>
      </c>
      <c r="K27" s="7">
        <v>3.2480113969825697E-2</v>
      </c>
      <c r="L27" s="7">
        <v>100</v>
      </c>
    </row>
    <row r="28" spans="1:12" ht="14.55" customHeight="1" x14ac:dyDescent="0.25">
      <c r="A28" s="4" t="s">
        <v>61</v>
      </c>
      <c r="B28" s="4" t="s">
        <v>85</v>
      </c>
      <c r="C28" s="7">
        <v>58.882471990278397</v>
      </c>
      <c r="D28" s="7">
        <v>26.140303552747799</v>
      </c>
      <c r="E28" s="7"/>
      <c r="F28" s="7"/>
      <c r="G28" s="7"/>
      <c r="H28" s="7">
        <v>4.8968081159223802</v>
      </c>
      <c r="I28" s="7">
        <v>9.6777424532977303</v>
      </c>
      <c r="J28" s="7">
        <v>0.36769428027262402</v>
      </c>
      <c r="K28" s="7">
        <v>3.4979607481021101E-2</v>
      </c>
      <c r="L28" s="7">
        <v>100</v>
      </c>
    </row>
    <row r="29" spans="1:12" ht="14.55" customHeight="1" x14ac:dyDescent="0.25">
      <c r="A29" s="4" t="s">
        <v>61</v>
      </c>
      <c r="B29" s="4" t="s">
        <v>86</v>
      </c>
      <c r="C29" s="7">
        <v>58.564720441395799</v>
      </c>
      <c r="D29" s="7">
        <v>26.719339774885398</v>
      </c>
      <c r="E29" s="7"/>
      <c r="F29" s="7"/>
      <c r="G29" s="7"/>
      <c r="H29" s="7">
        <v>4.9959082044852998</v>
      </c>
      <c r="I29" s="7">
        <v>9.2975913827253596</v>
      </c>
      <c r="J29" s="7">
        <v>0.39039806141897598</v>
      </c>
      <c r="K29" s="7">
        <v>3.2042135089131903E-2</v>
      </c>
      <c r="L29" s="7">
        <v>100</v>
      </c>
    </row>
    <row r="30" spans="1:12" x14ac:dyDescent="0.25">
      <c r="A30" s="4"/>
      <c r="B30" s="4"/>
      <c r="C30" s="7"/>
      <c r="D30" s="7"/>
      <c r="E30" s="7"/>
      <c r="F30" s="7"/>
      <c r="G30" s="7"/>
      <c r="H30" s="7"/>
      <c r="I30" s="7"/>
      <c r="J30" s="7"/>
      <c r="K30" s="7"/>
      <c r="L30" s="7"/>
    </row>
    <row r="31" spans="1:12" x14ac:dyDescent="0.25">
      <c r="A31" s="4"/>
      <c r="B31" s="4"/>
      <c r="C31" s="7"/>
      <c r="D31" s="7"/>
      <c r="E31" s="7"/>
      <c r="F31" s="7"/>
      <c r="G31" s="7"/>
      <c r="H31" s="7"/>
      <c r="I31" s="7"/>
      <c r="J31" s="7"/>
      <c r="K31" s="7"/>
      <c r="L31" s="7"/>
    </row>
    <row r="32" spans="1:12" x14ac:dyDescent="0.25">
      <c r="A32" s="4"/>
      <c r="B32" s="4"/>
      <c r="C32" s="7"/>
      <c r="D32" s="7"/>
      <c r="E32" s="7"/>
      <c r="F32" s="7"/>
      <c r="G32" s="7"/>
      <c r="H32" s="7"/>
      <c r="I32" s="7"/>
      <c r="J32" s="7"/>
      <c r="K32" s="7"/>
      <c r="L32" s="7"/>
    </row>
    <row r="33" spans="1:12" x14ac:dyDescent="0.25">
      <c r="A33" s="4"/>
      <c r="B33" s="4"/>
      <c r="C33" s="7"/>
      <c r="D33" s="7"/>
      <c r="E33" s="7"/>
      <c r="F33" s="7"/>
      <c r="G33" s="7"/>
      <c r="H33" s="7"/>
      <c r="I33" s="7"/>
      <c r="J33" s="7"/>
      <c r="K33" s="7"/>
      <c r="L33" s="7"/>
    </row>
    <row r="34" spans="1:12" x14ac:dyDescent="0.25">
      <c r="A34" s="4"/>
      <c r="B34" s="4"/>
      <c r="C34" s="7"/>
      <c r="D34" s="7"/>
      <c r="E34" s="7"/>
      <c r="F34" s="7"/>
      <c r="G34" s="7"/>
      <c r="H34" s="7"/>
      <c r="I34" s="7"/>
      <c r="J34" s="7"/>
      <c r="K34" s="7"/>
      <c r="L34"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0"/>
  <sheetViews>
    <sheetView showGridLines="0" workbookViewId="0"/>
  </sheetViews>
  <sheetFormatPr defaultColWidth="11.5546875" defaultRowHeight="13.2" x14ac:dyDescent="0.25"/>
  <cols>
    <col min="1" max="1" width="20.6640625" customWidth="1"/>
    <col min="2" max="2" width="16.6640625" customWidth="1"/>
    <col min="3" max="10" width="14.6640625" customWidth="1"/>
    <col min="11" max="11" width="37.6640625" customWidth="1"/>
    <col min="12" max="12" width="14.6640625" customWidth="1"/>
  </cols>
  <sheetData>
    <row r="1" spans="1:12" ht="14.55" customHeight="1" x14ac:dyDescent="0.25">
      <c r="A1" s="1" t="s">
        <v>89</v>
      </c>
    </row>
    <row r="2" spans="1:12" ht="28.95" customHeight="1" x14ac:dyDescent="0.25">
      <c r="A2" s="1" t="s">
        <v>42</v>
      </c>
    </row>
    <row r="3" spans="1:12" ht="14.55" customHeight="1" x14ac:dyDescent="0.25">
      <c r="A3" t="s">
        <v>43</v>
      </c>
    </row>
    <row r="4" spans="1:12" ht="14.55" customHeight="1" x14ac:dyDescent="0.25">
      <c r="A4" t="s">
        <v>90</v>
      </c>
    </row>
    <row r="5" spans="1:12" ht="14.55" customHeight="1" x14ac:dyDescent="0.25">
      <c r="A5" t="s">
        <v>91</v>
      </c>
    </row>
    <row r="6" spans="1:12" ht="28.95" customHeight="1" x14ac:dyDescent="0.25">
      <c r="A6" s="3" t="s">
        <v>3</v>
      </c>
      <c r="B6" s="3" t="s">
        <v>92</v>
      </c>
      <c r="C6" s="5" t="s">
        <v>46</v>
      </c>
      <c r="D6" s="5" t="s">
        <v>47</v>
      </c>
      <c r="E6" s="5" t="s">
        <v>48</v>
      </c>
      <c r="F6" s="5" t="s">
        <v>49</v>
      </c>
      <c r="G6" s="5" t="s">
        <v>50</v>
      </c>
      <c r="H6" s="5" t="s">
        <v>51</v>
      </c>
      <c r="I6" s="5" t="s">
        <v>52</v>
      </c>
      <c r="J6" s="5" t="s">
        <v>53</v>
      </c>
      <c r="K6" s="5" t="s">
        <v>54</v>
      </c>
      <c r="L6" s="5" t="s">
        <v>55</v>
      </c>
    </row>
    <row r="7" spans="1:12" ht="14.55" customHeight="1" x14ac:dyDescent="0.25">
      <c r="A7" s="4" t="s">
        <v>56</v>
      </c>
      <c r="B7" s="4" t="s">
        <v>93</v>
      </c>
      <c r="C7" s="6">
        <v>8750819</v>
      </c>
      <c r="D7" s="6">
        <v>669</v>
      </c>
      <c r="E7" s="6">
        <v>1724459</v>
      </c>
      <c r="F7" s="6">
        <v>796070</v>
      </c>
      <c r="G7" s="6">
        <v>11787</v>
      </c>
      <c r="H7" s="6">
        <v>77196</v>
      </c>
      <c r="I7" s="6">
        <v>566971</v>
      </c>
      <c r="J7" s="6">
        <v>1831</v>
      </c>
      <c r="K7" s="6"/>
      <c r="L7" s="6">
        <v>11929802</v>
      </c>
    </row>
    <row r="8" spans="1:12" ht="14.55" customHeight="1" x14ac:dyDescent="0.25">
      <c r="A8" s="4" t="s">
        <v>56</v>
      </c>
      <c r="B8" s="4" t="s">
        <v>94</v>
      </c>
      <c r="C8" s="6">
        <v>1817435</v>
      </c>
      <c r="D8" s="6">
        <v>620</v>
      </c>
      <c r="E8" s="6">
        <v>1455368</v>
      </c>
      <c r="F8" s="6">
        <v>480664</v>
      </c>
      <c r="G8" s="6">
        <v>25242</v>
      </c>
      <c r="H8" s="6">
        <v>674187</v>
      </c>
      <c r="I8" s="6">
        <v>1067567</v>
      </c>
      <c r="J8" s="6">
        <v>17</v>
      </c>
      <c r="K8" s="6">
        <v>2</v>
      </c>
      <c r="L8" s="6">
        <v>5521102</v>
      </c>
    </row>
    <row r="9" spans="1:12" ht="14.55" customHeight="1" x14ac:dyDescent="0.25">
      <c r="A9" s="4" t="s">
        <v>56</v>
      </c>
      <c r="B9" s="4" t="s">
        <v>95</v>
      </c>
      <c r="C9" s="6">
        <v>10836508</v>
      </c>
      <c r="D9" s="6">
        <v>608</v>
      </c>
      <c r="E9" s="6">
        <v>3406733</v>
      </c>
      <c r="F9" s="6">
        <v>969507</v>
      </c>
      <c r="G9" s="6">
        <v>74904</v>
      </c>
      <c r="H9" s="6">
        <v>551484</v>
      </c>
      <c r="I9" s="6">
        <v>2023735</v>
      </c>
      <c r="J9" s="6">
        <v>88346</v>
      </c>
      <c r="K9" s="6">
        <v>9632</v>
      </c>
      <c r="L9" s="6">
        <v>17961457</v>
      </c>
    </row>
    <row r="10" spans="1:12" ht="14.55" customHeight="1" x14ac:dyDescent="0.25">
      <c r="A10" s="4" t="s">
        <v>57</v>
      </c>
      <c r="B10" s="4" t="s">
        <v>93</v>
      </c>
      <c r="C10" s="6">
        <v>8036235</v>
      </c>
      <c r="D10" s="6">
        <v>9616</v>
      </c>
      <c r="E10" s="6">
        <v>1747300</v>
      </c>
      <c r="F10" s="6">
        <v>721715</v>
      </c>
      <c r="G10" s="6">
        <v>11458</v>
      </c>
      <c r="H10" s="6">
        <v>72506</v>
      </c>
      <c r="I10" s="6">
        <v>550088</v>
      </c>
      <c r="J10" s="6">
        <v>2534</v>
      </c>
      <c r="K10" s="6"/>
      <c r="L10" s="6">
        <v>11151452</v>
      </c>
    </row>
    <row r="11" spans="1:12" ht="14.55" customHeight="1" x14ac:dyDescent="0.25">
      <c r="A11" s="4" t="s">
        <v>57</v>
      </c>
      <c r="B11" s="4" t="s">
        <v>94</v>
      </c>
      <c r="C11" s="6">
        <v>1705809</v>
      </c>
      <c r="D11" s="6">
        <v>8699</v>
      </c>
      <c r="E11" s="6">
        <v>1448194</v>
      </c>
      <c r="F11" s="6">
        <v>463408</v>
      </c>
      <c r="G11" s="6">
        <v>26022</v>
      </c>
      <c r="H11" s="6">
        <v>713050</v>
      </c>
      <c r="I11" s="6">
        <v>1080403</v>
      </c>
      <c r="J11" s="6">
        <v>29</v>
      </c>
      <c r="K11" s="6">
        <v>2</v>
      </c>
      <c r="L11" s="6">
        <v>5445616</v>
      </c>
    </row>
    <row r="12" spans="1:12" ht="14.55" customHeight="1" x14ac:dyDescent="0.25">
      <c r="A12" s="4" t="s">
        <v>57</v>
      </c>
      <c r="B12" s="4" t="s">
        <v>95</v>
      </c>
      <c r="C12" s="6">
        <v>10257307</v>
      </c>
      <c r="D12" s="6">
        <v>17816</v>
      </c>
      <c r="E12" s="6">
        <v>3429622</v>
      </c>
      <c r="F12" s="6">
        <v>976459</v>
      </c>
      <c r="G12" s="6">
        <v>74739</v>
      </c>
      <c r="H12" s="6">
        <v>599787</v>
      </c>
      <c r="I12" s="6">
        <v>2044219</v>
      </c>
      <c r="J12" s="6">
        <v>109483</v>
      </c>
      <c r="K12" s="6">
        <v>9428</v>
      </c>
      <c r="L12" s="6">
        <v>17518860</v>
      </c>
    </row>
    <row r="13" spans="1:12" ht="14.55" customHeight="1" x14ac:dyDescent="0.25">
      <c r="A13" s="4" t="s">
        <v>58</v>
      </c>
      <c r="B13" s="4" t="s">
        <v>93</v>
      </c>
      <c r="C13" s="6">
        <v>7157886</v>
      </c>
      <c r="D13" s="6">
        <v>1616967</v>
      </c>
      <c r="E13" s="6">
        <v>612547</v>
      </c>
      <c r="F13" s="6">
        <v>226885</v>
      </c>
      <c r="G13" s="6">
        <v>3428</v>
      </c>
      <c r="H13" s="6">
        <v>71834</v>
      </c>
      <c r="I13" s="6">
        <v>540160</v>
      </c>
      <c r="J13" s="6">
        <v>3404</v>
      </c>
      <c r="K13" s="6"/>
      <c r="L13" s="6">
        <v>10233111</v>
      </c>
    </row>
    <row r="14" spans="1:12" ht="14.55" customHeight="1" x14ac:dyDescent="0.25">
      <c r="A14" s="4" t="s">
        <v>58</v>
      </c>
      <c r="B14" s="4" t="s">
        <v>94</v>
      </c>
      <c r="C14" s="6">
        <v>1543941</v>
      </c>
      <c r="D14" s="6">
        <v>1250965</v>
      </c>
      <c r="E14" s="6">
        <v>464173</v>
      </c>
      <c r="F14" s="6">
        <v>146920</v>
      </c>
      <c r="G14" s="6">
        <v>7714</v>
      </c>
      <c r="H14" s="6">
        <v>776482</v>
      </c>
      <c r="I14" s="6">
        <v>1096782</v>
      </c>
      <c r="J14" s="6">
        <v>19</v>
      </c>
      <c r="K14" s="6">
        <v>2</v>
      </c>
      <c r="L14" s="6">
        <v>5286998</v>
      </c>
    </row>
    <row r="15" spans="1:12" ht="14.55" customHeight="1" x14ac:dyDescent="0.25">
      <c r="A15" s="4" t="s">
        <v>58</v>
      </c>
      <c r="B15" s="4" t="s">
        <v>95</v>
      </c>
      <c r="C15" s="6">
        <v>9446281</v>
      </c>
      <c r="D15" s="6">
        <v>3244117</v>
      </c>
      <c r="E15" s="6">
        <v>1138989</v>
      </c>
      <c r="F15" s="6">
        <v>318909</v>
      </c>
      <c r="G15" s="6">
        <v>22532</v>
      </c>
      <c r="H15" s="6">
        <v>724370</v>
      </c>
      <c r="I15" s="6">
        <v>2149010</v>
      </c>
      <c r="J15" s="6">
        <v>130009</v>
      </c>
      <c r="K15" s="6">
        <v>9932</v>
      </c>
      <c r="L15" s="6">
        <v>17184149</v>
      </c>
    </row>
    <row r="16" spans="1:12" ht="14.55" customHeight="1" x14ac:dyDescent="0.25">
      <c r="A16" s="4" t="s">
        <v>59</v>
      </c>
      <c r="B16" s="4" t="s">
        <v>93</v>
      </c>
      <c r="C16" s="6">
        <v>5624285</v>
      </c>
      <c r="D16" s="6">
        <v>1917874</v>
      </c>
      <c r="E16" s="6"/>
      <c r="F16" s="6"/>
      <c r="G16" s="6"/>
      <c r="H16" s="6">
        <v>55759</v>
      </c>
      <c r="I16" s="6">
        <v>519169</v>
      </c>
      <c r="J16" s="6">
        <v>5525</v>
      </c>
      <c r="K16" s="6"/>
      <c r="L16" s="6">
        <v>8122612</v>
      </c>
    </row>
    <row r="17" spans="1:12" ht="14.55" customHeight="1" x14ac:dyDescent="0.25">
      <c r="A17" s="4" t="s">
        <v>59</v>
      </c>
      <c r="B17" s="4" t="s">
        <v>94</v>
      </c>
      <c r="C17" s="6">
        <v>1268145</v>
      </c>
      <c r="D17" s="6">
        <v>1538224</v>
      </c>
      <c r="E17" s="6"/>
      <c r="F17" s="6"/>
      <c r="G17" s="6"/>
      <c r="H17" s="6">
        <v>669268</v>
      </c>
      <c r="I17" s="6">
        <v>1132705</v>
      </c>
      <c r="J17" s="6"/>
      <c r="K17" s="6"/>
      <c r="L17" s="6">
        <v>4608342</v>
      </c>
    </row>
    <row r="18" spans="1:12" ht="14.55" customHeight="1" x14ac:dyDescent="0.25">
      <c r="A18" s="4" t="s">
        <v>59</v>
      </c>
      <c r="B18" s="4" t="s">
        <v>95</v>
      </c>
      <c r="C18" s="6">
        <v>6967347</v>
      </c>
      <c r="D18" s="6">
        <v>4093762</v>
      </c>
      <c r="E18" s="6"/>
      <c r="F18" s="6"/>
      <c r="G18" s="6"/>
      <c r="H18" s="6">
        <v>672195</v>
      </c>
      <c r="I18" s="6">
        <v>2167352</v>
      </c>
      <c r="J18" s="6">
        <v>162373</v>
      </c>
      <c r="K18" s="6">
        <v>7790</v>
      </c>
      <c r="L18" s="6">
        <v>14070819</v>
      </c>
    </row>
    <row r="19" spans="1:12" ht="14.55" customHeight="1" x14ac:dyDescent="0.25">
      <c r="A19" s="4" t="s">
        <v>60</v>
      </c>
      <c r="B19" s="4" t="s">
        <v>93</v>
      </c>
      <c r="C19" s="6">
        <v>2173842</v>
      </c>
      <c r="D19" s="6">
        <v>752155</v>
      </c>
      <c r="E19" s="6"/>
      <c r="F19" s="6"/>
      <c r="G19" s="6"/>
      <c r="H19" s="6">
        <v>20503</v>
      </c>
      <c r="I19" s="6">
        <v>437773</v>
      </c>
      <c r="J19" s="6">
        <v>9621</v>
      </c>
      <c r="K19" s="6"/>
      <c r="L19" s="6">
        <v>3393894</v>
      </c>
    </row>
    <row r="20" spans="1:12" ht="14.55" customHeight="1" x14ac:dyDescent="0.25">
      <c r="A20" s="4" t="s">
        <v>60</v>
      </c>
      <c r="B20" s="4" t="s">
        <v>94</v>
      </c>
      <c r="C20" s="6">
        <v>487376</v>
      </c>
      <c r="D20" s="6">
        <v>658667</v>
      </c>
      <c r="E20" s="6"/>
      <c r="F20" s="6"/>
      <c r="G20" s="6"/>
      <c r="H20" s="6">
        <v>228539</v>
      </c>
      <c r="I20" s="6">
        <v>1001110</v>
      </c>
      <c r="J20" s="6"/>
      <c r="K20" s="6"/>
      <c r="L20" s="6">
        <v>2375692</v>
      </c>
    </row>
    <row r="21" spans="1:12" ht="14.55" customHeight="1" x14ac:dyDescent="0.25">
      <c r="A21" s="4" t="s">
        <v>60</v>
      </c>
      <c r="B21" s="4" t="s">
        <v>95</v>
      </c>
      <c r="C21" s="6">
        <v>2282690</v>
      </c>
      <c r="D21" s="6">
        <v>1651209</v>
      </c>
      <c r="E21" s="6"/>
      <c r="F21" s="6"/>
      <c r="G21" s="6"/>
      <c r="H21" s="6">
        <v>252891</v>
      </c>
      <c r="I21" s="6">
        <v>2207985</v>
      </c>
      <c r="J21" s="6">
        <v>175665</v>
      </c>
      <c r="K21" s="6">
        <v>3734</v>
      </c>
      <c r="L21" s="6">
        <v>6574174</v>
      </c>
    </row>
    <row r="22" spans="1:12" ht="14.55" customHeight="1" x14ac:dyDescent="0.25">
      <c r="A22" s="4" t="s">
        <v>61</v>
      </c>
      <c r="B22" s="4" t="s">
        <v>93</v>
      </c>
      <c r="C22" s="6">
        <v>8523143</v>
      </c>
      <c r="D22" s="6">
        <v>2580503</v>
      </c>
      <c r="E22" s="6"/>
      <c r="F22" s="6"/>
      <c r="G22" s="6"/>
      <c r="H22" s="6">
        <v>70239</v>
      </c>
      <c r="I22" s="6">
        <v>493230</v>
      </c>
      <c r="J22" s="6">
        <v>2296</v>
      </c>
      <c r="K22" s="6"/>
      <c r="L22" s="6">
        <v>11669411</v>
      </c>
    </row>
    <row r="23" spans="1:12" ht="14.55" customHeight="1" x14ac:dyDescent="0.25">
      <c r="A23" s="4" t="s">
        <v>61</v>
      </c>
      <c r="B23" s="4" t="s">
        <v>94</v>
      </c>
      <c r="C23" s="6">
        <v>2257241</v>
      </c>
      <c r="D23" s="6">
        <v>2192470</v>
      </c>
      <c r="E23" s="6"/>
      <c r="F23" s="6"/>
      <c r="G23" s="6"/>
      <c r="H23" s="6">
        <v>893816</v>
      </c>
      <c r="I23" s="6">
        <v>984762</v>
      </c>
      <c r="J23" s="6">
        <v>5</v>
      </c>
      <c r="K23" s="6"/>
      <c r="L23" s="6">
        <v>6328294</v>
      </c>
    </row>
    <row r="24" spans="1:12" ht="14.55" customHeight="1" x14ac:dyDescent="0.25">
      <c r="A24" s="4" t="s">
        <v>61</v>
      </c>
      <c r="B24" s="4" t="s">
        <v>95</v>
      </c>
      <c r="C24" s="6">
        <v>12299016</v>
      </c>
      <c r="D24" s="6">
        <v>5308108</v>
      </c>
      <c r="E24" s="6"/>
      <c r="F24" s="6"/>
      <c r="G24" s="6"/>
      <c r="H24" s="6">
        <v>870002</v>
      </c>
      <c r="I24" s="6">
        <v>2179844</v>
      </c>
      <c r="J24" s="6">
        <v>146218</v>
      </c>
      <c r="K24" s="6">
        <v>12523</v>
      </c>
      <c r="L24" s="6">
        <v>20815711</v>
      </c>
    </row>
    <row r="25" spans="1:12" x14ac:dyDescent="0.25">
      <c r="A25" s="4"/>
      <c r="B25" s="4"/>
      <c r="C25" s="6"/>
      <c r="D25" s="6"/>
      <c r="E25" s="6"/>
      <c r="F25" s="6"/>
      <c r="G25" s="6"/>
      <c r="H25" s="6"/>
      <c r="I25" s="6"/>
      <c r="J25" s="6"/>
      <c r="K25" s="6"/>
      <c r="L25" s="6"/>
    </row>
    <row r="26" spans="1:12" x14ac:dyDescent="0.25">
      <c r="A26" s="4"/>
      <c r="B26" s="4"/>
      <c r="C26" s="6"/>
      <c r="D26" s="6"/>
      <c r="E26" s="6"/>
      <c r="F26" s="6"/>
      <c r="G26" s="6"/>
      <c r="H26" s="6"/>
      <c r="I26" s="6"/>
      <c r="J26" s="6"/>
      <c r="K26" s="6"/>
      <c r="L26" s="6"/>
    </row>
    <row r="27" spans="1:12" x14ac:dyDescent="0.25">
      <c r="A27" s="4"/>
      <c r="B27" s="4"/>
      <c r="C27" s="6"/>
      <c r="D27" s="6"/>
      <c r="E27" s="6"/>
      <c r="F27" s="6"/>
      <c r="G27" s="6"/>
      <c r="H27" s="6"/>
      <c r="I27" s="6"/>
      <c r="J27" s="6"/>
      <c r="K27" s="6"/>
      <c r="L27" s="6"/>
    </row>
    <row r="28" spans="1:12" x14ac:dyDescent="0.25">
      <c r="A28" s="4"/>
      <c r="B28" s="4"/>
      <c r="C28" s="6"/>
      <c r="D28" s="6"/>
      <c r="E28" s="6"/>
      <c r="F28" s="6"/>
      <c r="G28" s="6"/>
      <c r="H28" s="6"/>
      <c r="I28" s="6"/>
      <c r="J28" s="6"/>
      <c r="K28" s="6"/>
      <c r="L28" s="6"/>
    </row>
    <row r="29" spans="1:12" x14ac:dyDescent="0.25">
      <c r="A29" s="4"/>
      <c r="B29" s="4"/>
      <c r="C29" s="6"/>
      <c r="D29" s="6"/>
      <c r="E29" s="6"/>
      <c r="F29" s="6"/>
      <c r="G29" s="6"/>
      <c r="H29" s="6"/>
      <c r="I29" s="6"/>
      <c r="J29" s="6"/>
      <c r="K29" s="6"/>
      <c r="L29" s="6"/>
    </row>
    <row r="30" spans="1:12" x14ac:dyDescent="0.25">
      <c r="A30" s="4"/>
      <c r="B30" s="4"/>
      <c r="C30" s="6"/>
      <c r="D30" s="6"/>
      <c r="E30" s="6"/>
      <c r="F30" s="6"/>
      <c r="G30" s="6"/>
      <c r="H30" s="6"/>
      <c r="I30" s="6"/>
      <c r="J30" s="6"/>
      <c r="K30" s="6"/>
      <c r="L30" s="6"/>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showGridLines="0" workbookViewId="0"/>
  </sheetViews>
  <sheetFormatPr defaultColWidth="11.5546875" defaultRowHeight="13.2" x14ac:dyDescent="0.25"/>
  <cols>
    <col min="1" max="1" width="20.6640625" customWidth="1"/>
    <col min="2" max="2" width="16.6640625" customWidth="1"/>
    <col min="3" max="10" width="14.6640625" customWidth="1"/>
    <col min="11" max="11" width="37.6640625" customWidth="1"/>
    <col min="12" max="12" width="14.6640625" customWidth="1"/>
  </cols>
  <sheetData>
    <row r="1" spans="1:12" ht="14.55" customHeight="1" x14ac:dyDescent="0.25">
      <c r="A1" s="1" t="s">
        <v>96</v>
      </c>
    </row>
    <row r="2" spans="1:12" ht="28.95" customHeight="1" x14ac:dyDescent="0.25">
      <c r="A2" s="1" t="s">
        <v>42</v>
      </c>
    </row>
    <row r="3" spans="1:12" ht="14.55" customHeight="1" x14ac:dyDescent="0.25">
      <c r="A3" t="s">
        <v>43</v>
      </c>
    </row>
    <row r="4" spans="1:12" ht="14.55" customHeight="1" x14ac:dyDescent="0.25">
      <c r="A4" t="s">
        <v>90</v>
      </c>
    </row>
    <row r="5" spans="1:12" ht="14.55" customHeight="1" x14ac:dyDescent="0.25">
      <c r="A5" t="s">
        <v>91</v>
      </c>
    </row>
    <row r="6" spans="1:12" ht="28.95" customHeight="1" x14ac:dyDescent="0.25">
      <c r="A6" s="3" t="s">
        <v>3</v>
      </c>
      <c r="B6" s="3" t="s">
        <v>92</v>
      </c>
      <c r="C6" s="5" t="s">
        <v>46</v>
      </c>
      <c r="D6" s="5" t="s">
        <v>47</v>
      </c>
      <c r="E6" s="5" t="s">
        <v>48</v>
      </c>
      <c r="F6" s="5" t="s">
        <v>49</v>
      </c>
      <c r="G6" s="5" t="s">
        <v>50</v>
      </c>
      <c r="H6" s="5" t="s">
        <v>51</v>
      </c>
      <c r="I6" s="5" t="s">
        <v>52</v>
      </c>
      <c r="J6" s="5" t="s">
        <v>53</v>
      </c>
      <c r="K6" s="5" t="s">
        <v>54</v>
      </c>
      <c r="L6" s="5" t="s">
        <v>55</v>
      </c>
    </row>
    <row r="7" spans="1:12" ht="14.55" customHeight="1" x14ac:dyDescent="0.25">
      <c r="A7" s="4" t="s">
        <v>56</v>
      </c>
      <c r="B7" s="4" t="s">
        <v>93</v>
      </c>
      <c r="C7" s="7">
        <v>73.352592105049197</v>
      </c>
      <c r="D7" s="7">
        <v>5.6078047229953997E-3</v>
      </c>
      <c r="E7" s="7">
        <v>14.455051307641201</v>
      </c>
      <c r="F7" s="7">
        <v>6.6729523256127798</v>
      </c>
      <c r="G7" s="7">
        <v>9.8802980971519905E-2</v>
      </c>
      <c r="H7" s="7">
        <v>0.64708534139963103</v>
      </c>
      <c r="I7" s="7">
        <v>4.7525600173414402</v>
      </c>
      <c r="J7" s="7">
        <v>1.5348117261292401E-2</v>
      </c>
      <c r="K7" s="7"/>
      <c r="L7" s="7">
        <v>100</v>
      </c>
    </row>
    <row r="8" spans="1:12" ht="14.55" customHeight="1" x14ac:dyDescent="0.25">
      <c r="A8" s="4" t="s">
        <v>56</v>
      </c>
      <c r="B8" s="4" t="s">
        <v>94</v>
      </c>
      <c r="C8" s="7">
        <v>32.917975433165303</v>
      </c>
      <c r="D8" s="7">
        <v>1.1229642198242301E-2</v>
      </c>
      <c r="E8" s="7">
        <v>26.360099849631499</v>
      </c>
      <c r="F8" s="7">
        <v>8.7059431251224808</v>
      </c>
      <c r="G8" s="7">
        <v>0.45719133607747198</v>
      </c>
      <c r="H8" s="7">
        <v>12.2110948140426</v>
      </c>
      <c r="I8" s="7">
        <v>19.336121665566001</v>
      </c>
      <c r="J8" s="7">
        <v>3.0790954414535397E-4</v>
      </c>
      <c r="K8" s="7">
        <v>3.6224652252394501E-5</v>
      </c>
      <c r="L8" s="7">
        <v>100</v>
      </c>
    </row>
    <row r="9" spans="1:12" ht="14.55" customHeight="1" x14ac:dyDescent="0.25">
      <c r="A9" s="4" t="s">
        <v>56</v>
      </c>
      <c r="B9" s="4" t="s">
        <v>95</v>
      </c>
      <c r="C9" s="7">
        <v>60.332009814125897</v>
      </c>
      <c r="D9" s="7">
        <v>3.3850260588548001E-3</v>
      </c>
      <c r="E9" s="7">
        <v>18.966907862764099</v>
      </c>
      <c r="F9" s="7">
        <v>5.3977079921745803</v>
      </c>
      <c r="G9" s="7">
        <v>0.41702630248759898</v>
      </c>
      <c r="H9" s="7">
        <v>3.0703745247392802</v>
      </c>
      <c r="I9" s="7">
        <v>11.2670982092377</v>
      </c>
      <c r="J9" s="7">
        <v>0.49186432926905599</v>
      </c>
      <c r="K9" s="7">
        <v>5.3625939142910299E-2</v>
      </c>
      <c r="L9" s="7">
        <v>100</v>
      </c>
    </row>
    <row r="10" spans="1:12" ht="14.55" customHeight="1" x14ac:dyDescent="0.25">
      <c r="A10" s="4" t="s">
        <v>57</v>
      </c>
      <c r="B10" s="4" t="s">
        <v>93</v>
      </c>
      <c r="C10" s="7">
        <v>72.064471962933595</v>
      </c>
      <c r="D10" s="7">
        <v>8.6230923112075406E-2</v>
      </c>
      <c r="E10" s="7">
        <v>15.6688115592481</v>
      </c>
      <c r="F10" s="7">
        <v>6.4719374660806501</v>
      </c>
      <c r="G10" s="7">
        <v>0.102748951436997</v>
      </c>
      <c r="H10" s="7">
        <v>0.65019335598628802</v>
      </c>
      <c r="I10" s="7">
        <v>4.9328822829529297</v>
      </c>
      <c r="J10" s="7">
        <v>2.2723498249376001E-2</v>
      </c>
      <c r="K10" s="7"/>
      <c r="L10" s="7">
        <v>100</v>
      </c>
    </row>
    <row r="11" spans="1:12" ht="14.55" customHeight="1" x14ac:dyDescent="0.25">
      <c r="A11" s="4" t="s">
        <v>57</v>
      </c>
      <c r="B11" s="4" t="s">
        <v>94</v>
      </c>
      <c r="C11" s="7">
        <v>31.324445205097099</v>
      </c>
      <c r="D11" s="7">
        <v>0.15974317689679199</v>
      </c>
      <c r="E11" s="7">
        <v>26.593759089880699</v>
      </c>
      <c r="F11" s="7">
        <v>8.5097443521540992</v>
      </c>
      <c r="G11" s="7">
        <v>0.47785227603268399</v>
      </c>
      <c r="H11" s="7">
        <v>13.0940191155601</v>
      </c>
      <c r="I11" s="7">
        <v>19.839867519119998</v>
      </c>
      <c r="J11" s="7">
        <v>5.3253846764075895E-4</v>
      </c>
      <c r="K11" s="7">
        <v>3.6726790871776502E-5</v>
      </c>
      <c r="L11" s="7">
        <v>100</v>
      </c>
    </row>
    <row r="12" spans="1:12" ht="14.55" customHeight="1" x14ac:dyDescent="0.25">
      <c r="A12" s="4" t="s">
        <v>57</v>
      </c>
      <c r="B12" s="4" t="s">
        <v>95</v>
      </c>
      <c r="C12" s="7">
        <v>58.550082596698601</v>
      </c>
      <c r="D12" s="7">
        <v>0.101696114929853</v>
      </c>
      <c r="E12" s="7">
        <v>19.576741865623699</v>
      </c>
      <c r="F12" s="7">
        <v>5.5737587948074196</v>
      </c>
      <c r="G12" s="7">
        <v>0.42662022528863203</v>
      </c>
      <c r="H12" s="7">
        <v>3.4236645535154699</v>
      </c>
      <c r="I12" s="7">
        <v>11.668675929826501</v>
      </c>
      <c r="J12" s="7">
        <v>0.62494363217698001</v>
      </c>
      <c r="K12" s="7">
        <v>5.3816287132838599E-2</v>
      </c>
      <c r="L12" s="7">
        <v>100</v>
      </c>
    </row>
    <row r="13" spans="1:12" ht="14.55" customHeight="1" x14ac:dyDescent="0.25">
      <c r="A13" s="4" t="s">
        <v>58</v>
      </c>
      <c r="B13" s="4" t="s">
        <v>93</v>
      </c>
      <c r="C13" s="7">
        <v>69.948288453042295</v>
      </c>
      <c r="D13" s="7">
        <v>15.801323761659599</v>
      </c>
      <c r="E13" s="7">
        <v>5.9859313555770104</v>
      </c>
      <c r="F13" s="7">
        <v>2.2171654348320899</v>
      </c>
      <c r="G13" s="7">
        <v>3.3499099149808899E-2</v>
      </c>
      <c r="H13" s="7">
        <v>0.70197616345605895</v>
      </c>
      <c r="I13" s="7">
        <v>5.2785511659162099</v>
      </c>
      <c r="J13" s="7">
        <v>3.3264566366963101E-2</v>
      </c>
      <c r="K13" s="7"/>
      <c r="L13" s="7">
        <v>100</v>
      </c>
    </row>
    <row r="14" spans="1:12" ht="14.55" customHeight="1" x14ac:dyDescent="0.25">
      <c r="A14" s="4" t="s">
        <v>58</v>
      </c>
      <c r="B14" s="4" t="s">
        <v>94</v>
      </c>
      <c r="C14" s="7">
        <v>29.202602308531201</v>
      </c>
      <c r="D14" s="7">
        <v>23.6611589412366</v>
      </c>
      <c r="E14" s="7">
        <v>8.7795191146280001</v>
      </c>
      <c r="F14" s="7">
        <v>2.7788926721742699</v>
      </c>
      <c r="G14" s="7">
        <v>0.14590510531685499</v>
      </c>
      <c r="H14" s="7">
        <v>14.6866331328289</v>
      </c>
      <c r="I14" s="7">
        <v>20.744891524452999</v>
      </c>
      <c r="J14" s="7">
        <v>3.5937218058338597E-4</v>
      </c>
      <c r="K14" s="7">
        <v>3.7828650587724797E-5</v>
      </c>
      <c r="L14" s="7">
        <v>100</v>
      </c>
    </row>
    <row r="15" spans="1:12" ht="14.55" customHeight="1" x14ac:dyDescent="0.25">
      <c r="A15" s="4" t="s">
        <v>58</v>
      </c>
      <c r="B15" s="4" t="s">
        <v>95</v>
      </c>
      <c r="C15" s="7">
        <v>54.970897889677303</v>
      </c>
      <c r="D15" s="7">
        <v>18.878543243543799</v>
      </c>
      <c r="E15" s="7">
        <v>6.6281373607735796</v>
      </c>
      <c r="F15" s="7">
        <v>1.8558323720307599</v>
      </c>
      <c r="G15" s="7">
        <v>0.13112083699926</v>
      </c>
      <c r="H15" s="7">
        <v>4.2153382166320803</v>
      </c>
      <c r="I15" s="7">
        <v>12.505769124790501</v>
      </c>
      <c r="J15" s="7">
        <v>0.756563505123239</v>
      </c>
      <c r="K15" s="7">
        <v>5.7797450429462598E-2</v>
      </c>
      <c r="L15" s="7">
        <v>100</v>
      </c>
    </row>
    <row r="16" spans="1:12" ht="14.55" customHeight="1" x14ac:dyDescent="0.25">
      <c r="A16" s="4" t="s">
        <v>59</v>
      </c>
      <c r="B16" s="4" t="s">
        <v>93</v>
      </c>
      <c r="C16" s="7">
        <v>69.2423200812743</v>
      </c>
      <c r="D16" s="7">
        <v>23.6115426909472</v>
      </c>
      <c r="E16" s="7"/>
      <c r="F16" s="7"/>
      <c r="G16" s="7"/>
      <c r="H16" s="7">
        <v>0.68646637313219006</v>
      </c>
      <c r="I16" s="7">
        <v>6.3916508630475004</v>
      </c>
      <c r="J16" s="7">
        <v>6.8019991598761598E-2</v>
      </c>
      <c r="K16" s="7"/>
      <c r="L16" s="7">
        <v>100</v>
      </c>
    </row>
    <row r="17" spans="1:12" ht="14.55" customHeight="1" x14ac:dyDescent="0.25">
      <c r="A17" s="4" t="s">
        <v>59</v>
      </c>
      <c r="B17" s="4" t="s">
        <v>94</v>
      </c>
      <c r="C17" s="7">
        <v>27.518465426394101</v>
      </c>
      <c r="D17" s="7">
        <v>33.379119865669701</v>
      </c>
      <c r="E17" s="7"/>
      <c r="F17" s="7"/>
      <c r="G17" s="7"/>
      <c r="H17" s="7">
        <v>14.522967262412401</v>
      </c>
      <c r="I17" s="7">
        <v>24.579447445523801</v>
      </c>
      <c r="J17" s="7"/>
      <c r="K17" s="7"/>
      <c r="L17" s="7">
        <v>100</v>
      </c>
    </row>
    <row r="18" spans="1:12" ht="14.55" customHeight="1" x14ac:dyDescent="0.25">
      <c r="A18" s="4" t="s">
        <v>59</v>
      </c>
      <c r="B18" s="4" t="s">
        <v>95</v>
      </c>
      <c r="C18" s="7">
        <v>49.516286152213297</v>
      </c>
      <c r="D18" s="7">
        <v>29.093985218628699</v>
      </c>
      <c r="E18" s="7"/>
      <c r="F18" s="7"/>
      <c r="G18" s="7"/>
      <c r="H18" s="7">
        <v>4.7772272530831401</v>
      </c>
      <c r="I18" s="7">
        <v>15.403168784986899</v>
      </c>
      <c r="J18" s="7">
        <v>1.15396978669117</v>
      </c>
      <c r="K18" s="7">
        <v>5.5362804396815797E-2</v>
      </c>
      <c r="L18" s="7">
        <v>100</v>
      </c>
    </row>
    <row r="19" spans="1:12" ht="14.55" customHeight="1" x14ac:dyDescent="0.25">
      <c r="A19" s="4" t="s">
        <v>60</v>
      </c>
      <c r="B19" s="4" t="s">
        <v>93</v>
      </c>
      <c r="C19" s="7">
        <v>64.051558475308894</v>
      </c>
      <c r="D19" s="7">
        <v>22.162006238261998</v>
      </c>
      <c r="E19" s="7"/>
      <c r="F19" s="7"/>
      <c r="G19" s="7"/>
      <c r="H19" s="7">
        <v>0.60411433002916404</v>
      </c>
      <c r="I19" s="7">
        <v>12.898841272002</v>
      </c>
      <c r="J19" s="7">
        <v>0.28347968439792198</v>
      </c>
      <c r="K19" s="7"/>
      <c r="L19" s="7">
        <v>100</v>
      </c>
    </row>
    <row r="20" spans="1:12" ht="14.55" customHeight="1" x14ac:dyDescent="0.25">
      <c r="A20" s="4" t="s">
        <v>60</v>
      </c>
      <c r="B20" s="4" t="s">
        <v>94</v>
      </c>
      <c r="C20" s="7">
        <v>20.515117279512701</v>
      </c>
      <c r="D20" s="7">
        <v>27.72526910054</v>
      </c>
      <c r="E20" s="7"/>
      <c r="F20" s="7"/>
      <c r="G20" s="7"/>
      <c r="H20" s="7">
        <v>9.6198918041564294</v>
      </c>
      <c r="I20" s="7">
        <v>42.139721815790899</v>
      </c>
      <c r="J20" s="7"/>
      <c r="K20" s="7"/>
      <c r="L20" s="7">
        <v>100</v>
      </c>
    </row>
    <row r="21" spans="1:12" ht="14.55" customHeight="1" x14ac:dyDescent="0.25">
      <c r="A21" s="4" t="s">
        <v>60</v>
      </c>
      <c r="B21" s="4" t="s">
        <v>95</v>
      </c>
      <c r="C21" s="7">
        <v>34.722080675077997</v>
      </c>
      <c r="D21" s="7">
        <v>25.116600199507999</v>
      </c>
      <c r="E21" s="7"/>
      <c r="F21" s="7"/>
      <c r="G21" s="7"/>
      <c r="H21" s="7">
        <v>3.8467342056964098</v>
      </c>
      <c r="I21" s="7">
        <v>33.5857402009743</v>
      </c>
      <c r="J21" s="7">
        <v>2.6720467088336899</v>
      </c>
      <c r="K21" s="7">
        <v>5.6798009909685997E-2</v>
      </c>
      <c r="L21" s="7">
        <v>100</v>
      </c>
    </row>
    <row r="22" spans="1:12" ht="14.55" customHeight="1" x14ac:dyDescent="0.25">
      <c r="A22" s="4" t="s">
        <v>61</v>
      </c>
      <c r="B22" s="4" t="s">
        <v>93</v>
      </c>
      <c r="C22" s="7">
        <v>73.038330726375094</v>
      </c>
      <c r="D22" s="7">
        <v>22.1133954404383</v>
      </c>
      <c r="E22" s="7"/>
      <c r="F22" s="7"/>
      <c r="G22" s="7"/>
      <c r="H22" s="7">
        <v>0.60190698570819001</v>
      </c>
      <c r="I22" s="7">
        <v>4.2266914756880203</v>
      </c>
      <c r="J22" s="7">
        <v>1.9675371790401401E-2</v>
      </c>
      <c r="K22" s="7"/>
      <c r="L22" s="7">
        <v>100</v>
      </c>
    </row>
    <row r="23" spans="1:12" ht="14.55" customHeight="1" x14ac:dyDescent="0.25">
      <c r="A23" s="4" t="s">
        <v>61</v>
      </c>
      <c r="B23" s="4" t="s">
        <v>94</v>
      </c>
      <c r="C23" s="7">
        <v>35.6690286513237</v>
      </c>
      <c r="D23" s="7">
        <v>34.645514257080997</v>
      </c>
      <c r="E23" s="7"/>
      <c r="F23" s="7"/>
      <c r="G23" s="7"/>
      <c r="H23" s="7">
        <v>14.1241225518283</v>
      </c>
      <c r="I23" s="7">
        <v>15.5612555295313</v>
      </c>
      <c r="J23" s="7">
        <v>7.9010235618003804E-5</v>
      </c>
      <c r="K23" s="7"/>
      <c r="L23" s="7">
        <v>100</v>
      </c>
    </row>
    <row r="24" spans="1:12" ht="14.55" customHeight="1" x14ac:dyDescent="0.25">
      <c r="A24" s="4" t="s">
        <v>61</v>
      </c>
      <c r="B24" s="4" t="s">
        <v>95</v>
      </c>
      <c r="C24" s="7">
        <v>59.085255363124503</v>
      </c>
      <c r="D24" s="7">
        <v>25.5004885492501</v>
      </c>
      <c r="E24" s="7"/>
      <c r="F24" s="7"/>
      <c r="G24" s="7"/>
      <c r="H24" s="7">
        <v>4.1795449600544501</v>
      </c>
      <c r="I24" s="7">
        <v>10.4721092640074</v>
      </c>
      <c r="J24" s="7">
        <v>0.70244057481389899</v>
      </c>
      <c r="K24" s="7">
        <v>6.01612887496372E-2</v>
      </c>
      <c r="L24" s="7">
        <v>100</v>
      </c>
    </row>
    <row r="25" spans="1:12" x14ac:dyDescent="0.25">
      <c r="A25" s="4"/>
      <c r="B25" s="4"/>
      <c r="C25" s="7"/>
      <c r="D25" s="7"/>
      <c r="E25" s="7"/>
      <c r="F25" s="7"/>
      <c r="G25" s="7"/>
      <c r="H25" s="7"/>
      <c r="I25" s="7"/>
      <c r="J25" s="7"/>
      <c r="K25" s="7"/>
      <c r="L25" s="7"/>
    </row>
    <row r="26" spans="1:12" x14ac:dyDescent="0.25">
      <c r="A26" s="4"/>
      <c r="B26" s="4"/>
      <c r="C26" s="7"/>
      <c r="D26" s="7"/>
      <c r="E26" s="7"/>
      <c r="F26" s="7"/>
      <c r="G26" s="7"/>
      <c r="H26" s="7"/>
      <c r="I26" s="7"/>
      <c r="J26" s="7"/>
      <c r="K26" s="7"/>
      <c r="L26" s="7"/>
    </row>
    <row r="27" spans="1:12" x14ac:dyDescent="0.25">
      <c r="A27" s="4"/>
      <c r="B27" s="4"/>
      <c r="C27" s="7"/>
      <c r="D27" s="7"/>
      <c r="E27" s="7"/>
      <c r="F27" s="7"/>
      <c r="G27" s="7"/>
      <c r="H27" s="7"/>
      <c r="I27" s="7"/>
      <c r="J27" s="7"/>
      <c r="K27" s="7"/>
      <c r="L27" s="7"/>
    </row>
    <row r="28" spans="1:12" x14ac:dyDescent="0.25">
      <c r="A28" s="4"/>
      <c r="B28" s="4"/>
      <c r="C28" s="7"/>
      <c r="D28" s="7"/>
      <c r="E28" s="7"/>
      <c r="F28" s="7"/>
      <c r="G28" s="7"/>
      <c r="H28" s="7"/>
      <c r="I28" s="7"/>
      <c r="J28" s="7"/>
      <c r="K28" s="7"/>
      <c r="L28" s="7"/>
    </row>
    <row r="29" spans="1:12" x14ac:dyDescent="0.25">
      <c r="A29" s="4"/>
      <c r="B29" s="4"/>
      <c r="C29" s="7"/>
      <c r="D29" s="7"/>
      <c r="E29" s="7"/>
      <c r="F29" s="7"/>
      <c r="G29" s="7"/>
      <c r="H29" s="7"/>
      <c r="I29" s="7"/>
      <c r="J29" s="7"/>
      <c r="K29" s="7"/>
      <c r="L29" s="7"/>
    </row>
    <row r="30" spans="1:12" x14ac:dyDescent="0.25">
      <c r="A30" s="4"/>
      <c r="B30" s="4"/>
      <c r="C30" s="7"/>
      <c r="D30" s="7"/>
      <c r="E30" s="7"/>
      <c r="F30" s="7"/>
      <c r="G30" s="7"/>
      <c r="H30" s="7"/>
      <c r="I30" s="7"/>
      <c r="J30" s="7"/>
      <c r="K30" s="7"/>
      <c r="L30" s="7"/>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6"/>
  <sheetViews>
    <sheetView showGridLines="0" workbookViewId="0"/>
  </sheetViews>
  <sheetFormatPr defaultColWidth="11.5546875" defaultRowHeight="13.2" x14ac:dyDescent="0.25"/>
  <cols>
    <col min="1" max="1" width="20.6640625" customWidth="1"/>
    <col min="2" max="2" width="32.6640625" customWidth="1"/>
    <col min="3" max="6" width="17.6640625" customWidth="1"/>
  </cols>
  <sheetData>
    <row r="1" spans="1:6" ht="14.55" customHeight="1" x14ac:dyDescent="0.25">
      <c r="A1" s="1" t="s">
        <v>97</v>
      </c>
    </row>
    <row r="2" spans="1:6" ht="28.95" customHeight="1" x14ac:dyDescent="0.25">
      <c r="A2" s="1" t="s">
        <v>42</v>
      </c>
    </row>
    <row r="3" spans="1:6" ht="14.55" customHeight="1" x14ac:dyDescent="0.25">
      <c r="A3" t="s">
        <v>43</v>
      </c>
    </row>
    <row r="4" spans="1:6" ht="14.55" customHeight="1" x14ac:dyDescent="0.25">
      <c r="A4" t="s">
        <v>90</v>
      </c>
    </row>
    <row r="5" spans="1:6" ht="14.55" customHeight="1" x14ac:dyDescent="0.25">
      <c r="A5" t="s">
        <v>91</v>
      </c>
    </row>
    <row r="6" spans="1:6" ht="28.95" customHeight="1" x14ac:dyDescent="0.25">
      <c r="A6" s="3" t="s">
        <v>3</v>
      </c>
      <c r="B6" s="3" t="s">
        <v>98</v>
      </c>
      <c r="C6" s="5" t="s">
        <v>93</v>
      </c>
      <c r="D6" s="5" t="s">
        <v>94</v>
      </c>
      <c r="E6" s="5" t="s">
        <v>95</v>
      </c>
      <c r="F6" s="5" t="s">
        <v>55</v>
      </c>
    </row>
    <row r="7" spans="1:6" ht="14.55" customHeight="1" x14ac:dyDescent="0.25">
      <c r="A7" s="4" t="s">
        <v>56</v>
      </c>
      <c r="B7" s="4" t="s">
        <v>46</v>
      </c>
      <c r="C7" s="7">
        <v>40.882580240789402</v>
      </c>
      <c r="D7" s="7">
        <v>8.4907975150576291</v>
      </c>
      <c r="E7" s="7">
        <v>50.626622244152998</v>
      </c>
      <c r="F7" s="7">
        <v>100</v>
      </c>
    </row>
    <row r="8" spans="1:6" ht="14.55" customHeight="1" x14ac:dyDescent="0.25">
      <c r="A8" s="4" t="s">
        <v>56</v>
      </c>
      <c r="B8" s="4" t="s">
        <v>47</v>
      </c>
      <c r="C8" s="7">
        <v>35.266209804955203</v>
      </c>
      <c r="D8" s="7">
        <v>32.683183974696902</v>
      </c>
      <c r="E8" s="7">
        <v>32.050606220347902</v>
      </c>
      <c r="F8" s="7">
        <v>100</v>
      </c>
    </row>
    <row r="9" spans="1:6" ht="14.55" customHeight="1" x14ac:dyDescent="0.25">
      <c r="A9" s="4" t="s">
        <v>56</v>
      </c>
      <c r="B9" s="4" t="s">
        <v>48</v>
      </c>
      <c r="C9" s="7">
        <v>26.181481683913901</v>
      </c>
      <c r="D9" s="7">
        <v>22.096025846572399</v>
      </c>
      <c r="E9" s="7">
        <v>51.722492469513703</v>
      </c>
      <c r="F9" s="7">
        <v>100</v>
      </c>
    </row>
    <row r="10" spans="1:6" ht="14.55" customHeight="1" x14ac:dyDescent="0.25">
      <c r="A10" s="4" t="s">
        <v>56</v>
      </c>
      <c r="B10" s="4" t="s">
        <v>49</v>
      </c>
      <c r="C10" s="7">
        <v>35.440097478409498</v>
      </c>
      <c r="D10" s="7">
        <v>21.398594362759798</v>
      </c>
      <c r="E10" s="7">
        <v>43.1613081588307</v>
      </c>
      <c r="F10" s="7">
        <v>100</v>
      </c>
    </row>
    <row r="11" spans="1:6" ht="14.55" customHeight="1" x14ac:dyDescent="0.25">
      <c r="A11" s="4" t="s">
        <v>56</v>
      </c>
      <c r="B11" s="4" t="s">
        <v>50</v>
      </c>
      <c r="C11" s="7">
        <v>10.530406582509199</v>
      </c>
      <c r="D11" s="7">
        <v>22.550990324569199</v>
      </c>
      <c r="E11" s="7">
        <v>66.9186030929217</v>
      </c>
      <c r="F11" s="7">
        <v>100</v>
      </c>
    </row>
    <row r="12" spans="1:6" ht="14.55" customHeight="1" x14ac:dyDescent="0.25">
      <c r="A12" s="4" t="s">
        <v>56</v>
      </c>
      <c r="B12" s="4" t="s">
        <v>51</v>
      </c>
      <c r="C12" s="7">
        <v>5.9250867509883998</v>
      </c>
      <c r="D12" s="7">
        <v>51.746417708023898</v>
      </c>
      <c r="E12" s="7">
        <v>42.328495540987703</v>
      </c>
      <c r="F12" s="7">
        <v>100</v>
      </c>
    </row>
    <row r="13" spans="1:6" ht="14.55" customHeight="1" x14ac:dyDescent="0.25">
      <c r="A13" s="4" t="s">
        <v>56</v>
      </c>
      <c r="B13" s="4" t="s">
        <v>52</v>
      </c>
      <c r="C13" s="7">
        <v>15.498323935911801</v>
      </c>
      <c r="D13" s="7">
        <v>29.1822671517407</v>
      </c>
      <c r="E13" s="7">
        <v>55.319408912347399</v>
      </c>
      <c r="F13" s="7">
        <v>100</v>
      </c>
    </row>
    <row r="14" spans="1:6" ht="14.55" customHeight="1" x14ac:dyDescent="0.25">
      <c r="A14" s="4" t="s">
        <v>56</v>
      </c>
      <c r="B14" s="4" t="s">
        <v>53</v>
      </c>
      <c r="C14" s="7">
        <v>2.0300685189702201</v>
      </c>
      <c r="D14" s="7">
        <v>1.8848260416435701E-2</v>
      </c>
      <c r="E14" s="7">
        <v>97.951083220613299</v>
      </c>
      <c r="F14" s="7">
        <v>100</v>
      </c>
    </row>
    <row r="15" spans="1:6" ht="14.55" customHeight="1" x14ac:dyDescent="0.25">
      <c r="A15" s="4" t="s">
        <v>56</v>
      </c>
      <c r="B15" s="4" t="s">
        <v>54</v>
      </c>
      <c r="C15" s="7"/>
      <c r="D15" s="7">
        <v>2.0759809009757099E-2</v>
      </c>
      <c r="E15" s="7">
        <v>99.979240190990296</v>
      </c>
      <c r="F15" s="7">
        <v>100</v>
      </c>
    </row>
    <row r="16" spans="1:6" ht="14.55" customHeight="1" x14ac:dyDescent="0.25">
      <c r="A16" s="4" t="s">
        <v>57</v>
      </c>
      <c r="B16" s="4" t="s">
        <v>46</v>
      </c>
      <c r="C16" s="7">
        <v>40.182478921441003</v>
      </c>
      <c r="D16" s="7">
        <v>8.5293217764916491</v>
      </c>
      <c r="E16" s="7">
        <v>51.288199302067298</v>
      </c>
      <c r="F16" s="7">
        <v>100</v>
      </c>
    </row>
    <row r="17" spans="1:6" ht="14.55" customHeight="1" x14ac:dyDescent="0.25">
      <c r="A17" s="4" t="s">
        <v>57</v>
      </c>
      <c r="B17" s="4" t="s">
        <v>47</v>
      </c>
      <c r="C17" s="7">
        <v>26.614264758794398</v>
      </c>
      <c r="D17" s="7">
        <v>24.076277988430999</v>
      </c>
      <c r="E17" s="7">
        <v>49.3094572527746</v>
      </c>
      <c r="F17" s="7">
        <v>100</v>
      </c>
    </row>
    <row r="18" spans="1:6" ht="14.55" customHeight="1" x14ac:dyDescent="0.25">
      <c r="A18" s="4" t="s">
        <v>57</v>
      </c>
      <c r="B18" s="4" t="s">
        <v>48</v>
      </c>
      <c r="C18" s="7">
        <v>26.373877830969299</v>
      </c>
      <c r="D18" s="7">
        <v>21.85914933414</v>
      </c>
      <c r="E18" s="7">
        <v>51.766972834890701</v>
      </c>
      <c r="F18" s="7">
        <v>100</v>
      </c>
    </row>
    <row r="19" spans="1:6" ht="14.55" customHeight="1" x14ac:dyDescent="0.25">
      <c r="A19" s="4" t="s">
        <v>57</v>
      </c>
      <c r="B19" s="4" t="s">
        <v>49</v>
      </c>
      <c r="C19" s="7">
        <v>33.388277659602998</v>
      </c>
      <c r="D19" s="7">
        <v>21.438372451288</v>
      </c>
      <c r="E19" s="7">
        <v>45.173349889108998</v>
      </c>
      <c r="F19" s="7">
        <v>100</v>
      </c>
    </row>
    <row r="20" spans="1:6" ht="14.55" customHeight="1" x14ac:dyDescent="0.25">
      <c r="A20" s="4" t="s">
        <v>57</v>
      </c>
      <c r="B20" s="4" t="s">
        <v>50</v>
      </c>
      <c r="C20" s="7">
        <v>10.210392179577401</v>
      </c>
      <c r="D20" s="7">
        <v>23.188586602981701</v>
      </c>
      <c r="E20" s="7">
        <v>66.601021217440902</v>
      </c>
      <c r="F20" s="7">
        <v>100</v>
      </c>
    </row>
    <row r="21" spans="1:6" ht="14.55" customHeight="1" x14ac:dyDescent="0.25">
      <c r="A21" s="4" t="s">
        <v>57</v>
      </c>
      <c r="B21" s="4" t="s">
        <v>51</v>
      </c>
      <c r="C21" s="7">
        <v>5.2337940856524297</v>
      </c>
      <c r="D21" s="7">
        <v>51.471007541092703</v>
      </c>
      <c r="E21" s="7">
        <v>43.295198373254898</v>
      </c>
      <c r="F21" s="7">
        <v>100</v>
      </c>
    </row>
    <row r="22" spans="1:6" ht="14.55" customHeight="1" x14ac:dyDescent="0.25">
      <c r="A22" s="4" t="s">
        <v>57</v>
      </c>
      <c r="B22" s="4" t="s">
        <v>52</v>
      </c>
      <c r="C22" s="7">
        <v>14.9695622239578</v>
      </c>
      <c r="D22" s="7">
        <v>29.4010411705958</v>
      </c>
      <c r="E22" s="7">
        <v>55.629396605446402</v>
      </c>
      <c r="F22" s="7">
        <v>100</v>
      </c>
    </row>
    <row r="23" spans="1:6" ht="14.55" customHeight="1" x14ac:dyDescent="0.25">
      <c r="A23" s="4" t="s">
        <v>57</v>
      </c>
      <c r="B23" s="4" t="s">
        <v>53</v>
      </c>
      <c r="C23" s="7">
        <v>2.2615711404244698</v>
      </c>
      <c r="D23" s="7">
        <v>2.58822269425058E-2</v>
      </c>
      <c r="E23" s="7">
        <v>97.712546632633007</v>
      </c>
      <c r="F23" s="7">
        <v>100</v>
      </c>
    </row>
    <row r="24" spans="1:6" ht="14.55" customHeight="1" x14ac:dyDescent="0.25">
      <c r="A24" s="4" t="s">
        <v>57</v>
      </c>
      <c r="B24" s="4" t="s">
        <v>54</v>
      </c>
      <c r="C24" s="7"/>
      <c r="D24" s="7">
        <v>2.1208907741251299E-2</v>
      </c>
      <c r="E24" s="7">
        <v>99.978791092258703</v>
      </c>
      <c r="F24" s="7">
        <v>100</v>
      </c>
    </row>
    <row r="25" spans="1:6" ht="14.55" customHeight="1" x14ac:dyDescent="0.25">
      <c r="A25" s="4" t="s">
        <v>58</v>
      </c>
      <c r="B25" s="4" t="s">
        <v>46</v>
      </c>
      <c r="C25" s="7">
        <v>39.441499907318203</v>
      </c>
      <c r="D25" s="7">
        <v>8.5074488205602492</v>
      </c>
      <c r="E25" s="7">
        <v>52.051051272121597</v>
      </c>
      <c r="F25" s="7">
        <v>100</v>
      </c>
    </row>
    <row r="26" spans="1:6" ht="14.55" customHeight="1" x14ac:dyDescent="0.25">
      <c r="A26" s="4" t="s">
        <v>58</v>
      </c>
      <c r="B26" s="4" t="s">
        <v>47</v>
      </c>
      <c r="C26" s="7">
        <v>26.455399817638899</v>
      </c>
      <c r="D26" s="7">
        <v>20.467195207368299</v>
      </c>
      <c r="E26" s="7">
        <v>53.077404974992803</v>
      </c>
      <c r="F26" s="7">
        <v>100</v>
      </c>
    </row>
    <row r="27" spans="1:6" ht="14.55" customHeight="1" x14ac:dyDescent="0.25">
      <c r="A27" s="4" t="s">
        <v>58</v>
      </c>
      <c r="B27" s="4" t="s">
        <v>48</v>
      </c>
      <c r="C27" s="7">
        <v>27.645642997343099</v>
      </c>
      <c r="D27" s="7">
        <v>20.949186016755799</v>
      </c>
      <c r="E27" s="7">
        <v>51.405170985901101</v>
      </c>
      <c r="F27" s="7">
        <v>100</v>
      </c>
    </row>
    <row r="28" spans="1:6" ht="14.55" customHeight="1" x14ac:dyDescent="0.25">
      <c r="A28" s="4" t="s">
        <v>58</v>
      </c>
      <c r="B28" s="4" t="s">
        <v>49</v>
      </c>
      <c r="C28" s="7">
        <v>32.753055373501901</v>
      </c>
      <c r="D28" s="7">
        <v>21.209330257508899</v>
      </c>
      <c r="E28" s="7">
        <v>46.037614368989203</v>
      </c>
      <c r="F28" s="7">
        <v>100</v>
      </c>
    </row>
    <row r="29" spans="1:6" ht="14.55" customHeight="1" x14ac:dyDescent="0.25">
      <c r="A29" s="4" t="s">
        <v>58</v>
      </c>
      <c r="B29" s="4" t="s">
        <v>50</v>
      </c>
      <c r="C29" s="7">
        <v>10.1799608006177</v>
      </c>
      <c r="D29" s="7">
        <v>22.907881451565</v>
      </c>
      <c r="E29" s="7">
        <v>66.912157747817304</v>
      </c>
      <c r="F29" s="7">
        <v>100</v>
      </c>
    </row>
    <row r="30" spans="1:6" ht="14.55" customHeight="1" x14ac:dyDescent="0.25">
      <c r="A30" s="4" t="s">
        <v>58</v>
      </c>
      <c r="B30" s="4" t="s">
        <v>51</v>
      </c>
      <c r="C30" s="7">
        <v>4.5675996352736696</v>
      </c>
      <c r="D30" s="7">
        <v>49.372983545348497</v>
      </c>
      <c r="E30" s="7">
        <v>46.059416819377802</v>
      </c>
      <c r="F30" s="7">
        <v>100</v>
      </c>
    </row>
    <row r="31" spans="1:6" ht="14.55" customHeight="1" x14ac:dyDescent="0.25">
      <c r="A31" s="4" t="s">
        <v>58</v>
      </c>
      <c r="B31" s="4" t="s">
        <v>52</v>
      </c>
      <c r="C31" s="7">
        <v>14.2674814683335</v>
      </c>
      <c r="D31" s="7">
        <v>28.9697809163983</v>
      </c>
      <c r="E31" s="7">
        <v>56.7627376152682</v>
      </c>
      <c r="F31" s="7">
        <v>100</v>
      </c>
    </row>
    <row r="32" spans="1:6" ht="14.55" customHeight="1" x14ac:dyDescent="0.25">
      <c r="A32" s="4" t="s">
        <v>58</v>
      </c>
      <c r="B32" s="4" t="s">
        <v>53</v>
      </c>
      <c r="C32" s="7">
        <v>2.5511121769890299</v>
      </c>
      <c r="D32" s="7">
        <v>1.42394627975298E-2</v>
      </c>
      <c r="E32" s="7">
        <v>97.434648360213401</v>
      </c>
      <c r="F32" s="7">
        <v>100</v>
      </c>
    </row>
    <row r="33" spans="1:6" ht="14.55" customHeight="1" x14ac:dyDescent="0.25">
      <c r="A33" s="4" t="s">
        <v>58</v>
      </c>
      <c r="B33" s="4" t="s">
        <v>54</v>
      </c>
      <c r="C33" s="7"/>
      <c r="D33" s="7">
        <v>2.0132876988121599E-2</v>
      </c>
      <c r="E33" s="7">
        <v>99.9798671230119</v>
      </c>
      <c r="F33" s="7">
        <v>100</v>
      </c>
    </row>
    <row r="34" spans="1:6" ht="14.55" customHeight="1" x14ac:dyDescent="0.25">
      <c r="A34" s="4" t="s">
        <v>59</v>
      </c>
      <c r="B34" s="4" t="s">
        <v>46</v>
      </c>
      <c r="C34" s="7">
        <v>40.579909763338897</v>
      </c>
      <c r="D34" s="7">
        <v>9.1498225404348101</v>
      </c>
      <c r="E34" s="7">
        <v>50.270267696226298</v>
      </c>
      <c r="F34" s="7">
        <v>100</v>
      </c>
    </row>
    <row r="35" spans="1:6" ht="14.55" customHeight="1" x14ac:dyDescent="0.25">
      <c r="A35" s="4" t="s">
        <v>59</v>
      </c>
      <c r="B35" s="4" t="s">
        <v>47</v>
      </c>
      <c r="C35" s="7">
        <v>25.402775680608599</v>
      </c>
      <c r="D35" s="7">
        <v>20.374205614408702</v>
      </c>
      <c r="E35" s="7">
        <v>54.2230187049826</v>
      </c>
      <c r="F35" s="7">
        <v>100</v>
      </c>
    </row>
    <row r="36" spans="1:6" ht="14.55" customHeight="1" x14ac:dyDescent="0.25">
      <c r="A36" s="4" t="s">
        <v>59</v>
      </c>
      <c r="B36" s="4" t="s">
        <v>48</v>
      </c>
      <c r="C36" s="7"/>
      <c r="D36" s="7"/>
      <c r="E36" s="7"/>
      <c r="F36" s="7"/>
    </row>
    <row r="37" spans="1:6" ht="14.55" customHeight="1" x14ac:dyDescent="0.25">
      <c r="A37" s="4" t="s">
        <v>59</v>
      </c>
      <c r="B37" s="4" t="s">
        <v>49</v>
      </c>
      <c r="C37" s="7"/>
      <c r="D37" s="7"/>
      <c r="E37" s="7"/>
      <c r="F37" s="7"/>
    </row>
    <row r="38" spans="1:6" ht="14.55" customHeight="1" x14ac:dyDescent="0.25">
      <c r="A38" s="4" t="s">
        <v>59</v>
      </c>
      <c r="B38" s="4" t="s">
        <v>50</v>
      </c>
      <c r="C38" s="7"/>
      <c r="D38" s="7"/>
      <c r="E38" s="7"/>
      <c r="F38" s="7"/>
    </row>
    <row r="39" spans="1:6" ht="14.55" customHeight="1" x14ac:dyDescent="0.25">
      <c r="A39" s="4" t="s">
        <v>59</v>
      </c>
      <c r="B39" s="4" t="s">
        <v>51</v>
      </c>
      <c r="C39" s="7">
        <v>3.99070441204046</v>
      </c>
      <c r="D39" s="7">
        <v>47.899904238553397</v>
      </c>
      <c r="E39" s="7">
        <v>48.109391349406202</v>
      </c>
      <c r="F39" s="7">
        <v>100</v>
      </c>
    </row>
    <row r="40" spans="1:6" ht="14.55" customHeight="1" x14ac:dyDescent="0.25">
      <c r="A40" s="4" t="s">
        <v>59</v>
      </c>
      <c r="B40" s="4" t="s">
        <v>52</v>
      </c>
      <c r="C40" s="7">
        <v>13.593565816738799</v>
      </c>
      <c r="D40" s="7">
        <v>29.657972583973802</v>
      </c>
      <c r="E40" s="7">
        <v>56.748461599287403</v>
      </c>
      <c r="F40" s="7">
        <v>100</v>
      </c>
    </row>
    <row r="41" spans="1:6" ht="14.55" customHeight="1" x14ac:dyDescent="0.25">
      <c r="A41" s="4" t="s">
        <v>59</v>
      </c>
      <c r="B41" s="4" t="s">
        <v>53</v>
      </c>
      <c r="C41" s="7">
        <v>3.2906883941440599</v>
      </c>
      <c r="D41" s="7"/>
      <c r="E41" s="7">
        <v>96.709311605855902</v>
      </c>
      <c r="F41" s="7">
        <v>100</v>
      </c>
    </row>
    <row r="42" spans="1:6" ht="14.55" customHeight="1" x14ac:dyDescent="0.25">
      <c r="A42" s="4" t="s">
        <v>59</v>
      </c>
      <c r="B42" s="4" t="s">
        <v>54</v>
      </c>
      <c r="C42" s="7"/>
      <c r="D42" s="7"/>
      <c r="E42" s="7">
        <v>100</v>
      </c>
      <c r="F42" s="7">
        <v>100</v>
      </c>
    </row>
    <row r="43" spans="1:6" ht="14.55" customHeight="1" x14ac:dyDescent="0.25">
      <c r="A43" s="4" t="s">
        <v>60</v>
      </c>
      <c r="B43" s="4" t="s">
        <v>46</v>
      </c>
      <c r="C43" s="7">
        <v>43.970114330606499</v>
      </c>
      <c r="D43" s="7">
        <v>9.8581122464252999</v>
      </c>
      <c r="E43" s="7">
        <v>46.171773422968201</v>
      </c>
      <c r="F43" s="7">
        <v>100</v>
      </c>
    </row>
    <row r="44" spans="1:6" ht="14.55" customHeight="1" x14ac:dyDescent="0.25">
      <c r="A44" s="4" t="s">
        <v>60</v>
      </c>
      <c r="B44" s="4" t="s">
        <v>47</v>
      </c>
      <c r="C44" s="7">
        <v>24.563925054971701</v>
      </c>
      <c r="D44" s="7">
        <v>21.5107881011002</v>
      </c>
      <c r="E44" s="7">
        <v>53.925286843928099</v>
      </c>
      <c r="F44" s="7">
        <v>100</v>
      </c>
    </row>
    <row r="45" spans="1:6" ht="14.55" customHeight="1" x14ac:dyDescent="0.25">
      <c r="A45" s="4" t="s">
        <v>60</v>
      </c>
      <c r="B45" s="4" t="s">
        <v>48</v>
      </c>
      <c r="C45" s="7"/>
      <c r="D45" s="7"/>
      <c r="E45" s="7"/>
      <c r="F45" s="7"/>
    </row>
    <row r="46" spans="1:6" ht="14.55" customHeight="1" x14ac:dyDescent="0.25">
      <c r="A46" s="4" t="s">
        <v>60</v>
      </c>
      <c r="B46" s="4" t="s">
        <v>49</v>
      </c>
      <c r="C46" s="7"/>
      <c r="D46" s="7"/>
      <c r="E46" s="7"/>
      <c r="F46" s="7"/>
    </row>
    <row r="47" spans="1:6" ht="14.55" customHeight="1" x14ac:dyDescent="0.25">
      <c r="A47" s="4" t="s">
        <v>60</v>
      </c>
      <c r="B47" s="4" t="s">
        <v>50</v>
      </c>
      <c r="C47" s="7"/>
      <c r="D47" s="7"/>
      <c r="E47" s="7"/>
      <c r="F47" s="7"/>
    </row>
    <row r="48" spans="1:6" ht="14.55" customHeight="1" x14ac:dyDescent="0.25">
      <c r="A48" s="4" t="s">
        <v>60</v>
      </c>
      <c r="B48" s="4" t="s">
        <v>51</v>
      </c>
      <c r="C48" s="7">
        <v>4.0848081317626104</v>
      </c>
      <c r="D48" s="7">
        <v>45.531774161093203</v>
      </c>
      <c r="E48" s="7">
        <v>50.383417707144197</v>
      </c>
      <c r="F48" s="7">
        <v>100</v>
      </c>
    </row>
    <row r="49" spans="1:6" ht="14.55" customHeight="1" x14ac:dyDescent="0.25">
      <c r="A49" s="4" t="s">
        <v>60</v>
      </c>
      <c r="B49" s="4" t="s">
        <v>52</v>
      </c>
      <c r="C49" s="7">
        <v>12.004081310318901</v>
      </c>
      <c r="D49" s="7">
        <v>27.4512266416004</v>
      </c>
      <c r="E49" s="7">
        <v>60.544692048080698</v>
      </c>
      <c r="F49" s="7">
        <v>100</v>
      </c>
    </row>
    <row r="50" spans="1:6" ht="14.55" customHeight="1" x14ac:dyDescent="0.25">
      <c r="A50" s="4" t="s">
        <v>60</v>
      </c>
      <c r="B50" s="4" t="s">
        <v>53</v>
      </c>
      <c r="C50" s="7">
        <v>5.1925131958161996</v>
      </c>
      <c r="D50" s="7"/>
      <c r="E50" s="7">
        <v>94.807486804183796</v>
      </c>
      <c r="F50" s="7">
        <v>100</v>
      </c>
    </row>
    <row r="51" spans="1:6" ht="14.55" customHeight="1" x14ac:dyDescent="0.25">
      <c r="A51" s="4" t="s">
        <v>60</v>
      </c>
      <c r="B51" s="4" t="s">
        <v>54</v>
      </c>
      <c r="C51" s="7"/>
      <c r="D51" s="7"/>
      <c r="E51" s="7">
        <v>100</v>
      </c>
      <c r="F51" s="7">
        <v>100</v>
      </c>
    </row>
    <row r="52" spans="1:6" ht="14.55" customHeight="1" x14ac:dyDescent="0.25">
      <c r="A52" s="4" t="s">
        <v>61</v>
      </c>
      <c r="B52" s="4" t="s">
        <v>46</v>
      </c>
      <c r="C52" s="7">
        <v>36.929655883601797</v>
      </c>
      <c r="D52" s="7">
        <v>9.7803279114708399</v>
      </c>
      <c r="E52" s="7">
        <v>53.290016204927298</v>
      </c>
      <c r="F52" s="7">
        <v>100</v>
      </c>
    </row>
    <row r="53" spans="1:6" ht="14.55" customHeight="1" x14ac:dyDescent="0.25">
      <c r="A53" s="4" t="s">
        <v>61</v>
      </c>
      <c r="B53" s="4" t="s">
        <v>47</v>
      </c>
      <c r="C53" s="7">
        <v>25.597483047700901</v>
      </c>
      <c r="D53" s="7">
        <v>21.748362105214699</v>
      </c>
      <c r="E53" s="7">
        <v>52.654154847084399</v>
      </c>
      <c r="F53" s="7">
        <v>100</v>
      </c>
    </row>
    <row r="54" spans="1:6" ht="14.55" customHeight="1" x14ac:dyDescent="0.25">
      <c r="A54" s="4" t="s">
        <v>61</v>
      </c>
      <c r="B54" s="4" t="s">
        <v>48</v>
      </c>
      <c r="C54" s="7"/>
      <c r="D54" s="7"/>
      <c r="E54" s="7"/>
      <c r="F54" s="7"/>
    </row>
    <row r="55" spans="1:6" ht="14.55" customHeight="1" x14ac:dyDescent="0.25">
      <c r="A55" s="4" t="s">
        <v>61</v>
      </c>
      <c r="B55" s="4" t="s">
        <v>49</v>
      </c>
      <c r="C55" s="7"/>
      <c r="D55" s="7"/>
      <c r="E55" s="7"/>
      <c r="F55" s="7"/>
    </row>
    <row r="56" spans="1:6" ht="14.55" customHeight="1" x14ac:dyDescent="0.25">
      <c r="A56" s="4" t="s">
        <v>61</v>
      </c>
      <c r="B56" s="4" t="s">
        <v>50</v>
      </c>
      <c r="C56" s="7"/>
      <c r="D56" s="7"/>
      <c r="E56" s="7"/>
      <c r="F56" s="7"/>
    </row>
    <row r="57" spans="1:6" ht="14.55" customHeight="1" x14ac:dyDescent="0.25">
      <c r="A57" s="4" t="s">
        <v>61</v>
      </c>
      <c r="B57" s="4" t="s">
        <v>51</v>
      </c>
      <c r="C57" s="7">
        <v>3.8297064922191599</v>
      </c>
      <c r="D57" s="7">
        <v>48.734363217719</v>
      </c>
      <c r="E57" s="7">
        <v>47.435930290061897</v>
      </c>
      <c r="F57" s="7">
        <v>100</v>
      </c>
    </row>
    <row r="58" spans="1:6" ht="14.55" customHeight="1" x14ac:dyDescent="0.25">
      <c r="A58" s="4" t="s">
        <v>61</v>
      </c>
      <c r="B58" s="4" t="s">
        <v>52</v>
      </c>
      <c r="C58" s="7">
        <v>13.484202134814099</v>
      </c>
      <c r="D58" s="7">
        <v>26.921983380337402</v>
      </c>
      <c r="E58" s="7">
        <v>59.593814484848401</v>
      </c>
      <c r="F58" s="7">
        <v>100</v>
      </c>
    </row>
    <row r="59" spans="1:6" ht="14.55" customHeight="1" x14ac:dyDescent="0.25">
      <c r="A59" s="4" t="s">
        <v>61</v>
      </c>
      <c r="B59" s="4" t="s">
        <v>53</v>
      </c>
      <c r="C59" s="7">
        <v>1.54593015035113</v>
      </c>
      <c r="D59" s="7">
        <v>3.3665726270712799E-3</v>
      </c>
      <c r="E59" s="7">
        <v>98.450703277021802</v>
      </c>
      <c r="F59" s="7">
        <v>100</v>
      </c>
    </row>
    <row r="60" spans="1:6" ht="14.55" customHeight="1" x14ac:dyDescent="0.25">
      <c r="A60" s="4" t="s">
        <v>61</v>
      </c>
      <c r="B60" s="4" t="s">
        <v>54</v>
      </c>
      <c r="C60" s="7"/>
      <c r="D60" s="7"/>
      <c r="E60" s="7">
        <v>100</v>
      </c>
      <c r="F60" s="7">
        <v>100</v>
      </c>
    </row>
    <row r="61" spans="1:6" x14ac:dyDescent="0.25">
      <c r="A61" s="4"/>
      <c r="B61" s="4"/>
      <c r="C61" s="7"/>
      <c r="D61" s="7"/>
      <c r="E61" s="7"/>
      <c r="F61" s="7"/>
    </row>
    <row r="62" spans="1:6" x14ac:dyDescent="0.25">
      <c r="A62" s="4"/>
      <c r="B62" s="4"/>
      <c r="C62" s="7"/>
      <c r="D62" s="7"/>
      <c r="E62" s="7"/>
      <c r="F62" s="7"/>
    </row>
    <row r="63" spans="1:6" x14ac:dyDescent="0.25">
      <c r="A63" s="4"/>
      <c r="B63" s="4"/>
      <c r="C63" s="7"/>
      <c r="D63" s="7"/>
      <c r="E63" s="7"/>
      <c r="F63" s="7"/>
    </row>
    <row r="64" spans="1:6" x14ac:dyDescent="0.25">
      <c r="A64" s="4"/>
      <c r="B64" s="4"/>
      <c r="C64" s="7"/>
      <c r="D64" s="7"/>
      <c r="E64" s="7"/>
      <c r="F64" s="7"/>
    </row>
    <row r="65" spans="1:6" x14ac:dyDescent="0.25">
      <c r="A65" s="4"/>
      <c r="B65" s="4"/>
      <c r="C65" s="7"/>
      <c r="D65" s="7"/>
      <c r="E65" s="7"/>
      <c r="F65" s="7"/>
    </row>
    <row r="66" spans="1:6" x14ac:dyDescent="0.25">
      <c r="A66" s="4"/>
      <c r="B66" s="4"/>
      <c r="C66" s="7"/>
      <c r="D66" s="7"/>
      <c r="E66" s="7"/>
      <c r="F66" s="7"/>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9C6679BF-2262-47C1-81EB-C33F56DAAC88}"/>
</file>

<file path=customXml/itemProps2.xml><?xml version="1.0" encoding="utf-8"?>
<ds:datastoreItem xmlns:ds="http://schemas.openxmlformats.org/officeDocument/2006/customXml" ds:itemID="{C218357B-7B53-42F2-86E2-CDFE0B875E7F}"/>
</file>

<file path=customXml/itemProps3.xml><?xml version="1.0" encoding="utf-8"?>
<ds:datastoreItem xmlns:ds="http://schemas.openxmlformats.org/officeDocument/2006/customXml" ds:itemID="{28AFBC2D-13E1-4FC2-8733-004EF9539D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Cover_sheet</vt:lpstr>
      <vt:lpstr>Metadata</vt:lpstr>
      <vt:lpstr>Table_1a_i</vt:lpstr>
      <vt:lpstr>Table_1a_ii</vt:lpstr>
      <vt:lpstr>Table_1b_i</vt:lpstr>
      <vt:lpstr>Table_1b_ii</vt:lpstr>
      <vt:lpstr>Table_1c</vt:lpstr>
      <vt:lpstr>Table_1d</vt:lpstr>
      <vt:lpstr>Table_1e_i</vt:lpstr>
      <vt:lpstr>Table_1e_ii</vt:lpstr>
      <vt:lpstr>Table_1f</vt:lpstr>
      <vt:lpstr>Table_1g_i</vt:lpstr>
      <vt:lpstr>Table_1g_ii</vt:lpstr>
      <vt:lpstr>Table_2a_i</vt:lpstr>
      <vt:lpstr>Table_2a_ii</vt:lpstr>
      <vt:lpstr>Table_2b_i</vt:lpstr>
      <vt:lpstr>Table_2b_ii</vt:lpstr>
      <vt:lpstr>Table_2c</vt:lpstr>
      <vt:lpstr>Table_2d</vt:lpstr>
      <vt:lpstr>Table_2e_i</vt:lpstr>
      <vt:lpstr>Table_2e_ii</vt:lpstr>
      <vt:lpstr>Table_2g_i</vt:lpstr>
      <vt:lpstr>Table_2g_ii</vt:lpstr>
      <vt:lpstr>Table_3a</vt:lpstr>
      <vt:lpstr>Table_4a</vt:lpstr>
      <vt:lpstr>Table_4b</vt:lpstr>
      <vt:lpstr>Table_4c</vt:lpstr>
      <vt:lpstr>Table_4d</vt:lpstr>
      <vt:lpstr>Table_5a</vt:lpstr>
      <vt:lpstr>Table_5b</vt:lpstr>
      <vt:lpstr>Table_5c</vt:lpstr>
      <vt:lpstr>Table_5d</vt:lpstr>
      <vt:lpstr>Table_6a</vt:lpstr>
      <vt:lpstr>Table_6b</vt:lpstr>
      <vt:lpstr>Table_6c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GRALI</dc:creator>
  <cp:lastModifiedBy>Grace Libby</cp:lastModifiedBy>
  <dcterms:created xsi:type="dcterms:W3CDTF">2025-08-26T16:03:58Z</dcterms:created>
  <dcterms:modified xsi:type="dcterms:W3CDTF">2025-08-27T08:07:17Z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ies>
</file>